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valifikace" sheetId="1" state="visible" r:id="rId3"/>
    <sheet name="Data" sheetId="2" state="visible" r:id="rId4"/>
    <sheet name="Závod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<sst xmlns="http://schemas.openxmlformats.org/spreadsheetml/2006/main" count="465" uniqueCount="103">
  <si>
    <t xml:space="preserve">CZPRA kvalifikace na Mistrovství světa 2026–2027</t>
  </si>
  <si>
    <t xml:space="preserve">Divize Open · pouze čeští závodníci · 5 nejlepších výsledků (min. 3 závody CZPRA · chybějící CZPRA slot = 0 % · max. 2 ostatní)</t>
  </si>
  <si>
    <t xml:space="preserve">Závodníků</t>
  </si>
  <si>
    <t xml:space="preserve">37</t>
  </si>
  <si>
    <t xml:space="preserve">Závodů</t>
  </si>
  <si>
    <t xml:space="preserve">12</t>
  </si>
  <si>
    <t xml:space="preserve">Míst Open</t>
  </si>
  <si>
    <t xml:space="preserve">6</t>
  </si>
  <si>
    <t xml:space="preserve">Konec kvalifikace</t>
  </si>
  <si>
    <t xml:space="preserve">31. 1. 2027</t>
  </si>
  <si>
    <t xml:space="preserve">#</t>
  </si>
  <si>
    <t xml:space="preserve">Závodník</t>
  </si>
  <si>
    <t xml:space="preserve">Lady</t>
  </si>
  <si>
    <t xml:space="preserve">Kval. průměr</t>
  </si>
  <si>
    <t xml:space="preserve">CZPRA</t>
  </si>
  <si>
    <t xml:space="preserve">Chybí CZPRA</t>
  </si>
  <si>
    <t xml:space="preserve">SlaveTown
22.02.2026</t>
  </si>
  <si>
    <t xml:space="preserve">Owl Valley Puchacz
08.03.2026</t>
  </si>
  <si>
    <t xml:space="preserve">SGW Leobersdorf
14.03.2026</t>
  </si>
  <si>
    <t xml:space="preserve">MRTM Winter
22.03.2026</t>
  </si>
  <si>
    <t xml:space="preserve">MČR
26.04.2026</t>
  </si>
  <si>
    <t xml:space="preserve">NH jaro
03.05.2026</t>
  </si>
  <si>
    <t xml:space="preserve">MRTM Spring
14.06.2026</t>
  </si>
  <si>
    <t xml:space="preserve">NH léto
14.06.2026</t>
  </si>
  <si>
    <t xml:space="preserve">Ludvíkovice PR22 #1
28.06.2026</t>
  </si>
  <si>
    <t xml:space="preserve">Austrian Rimfire Summer
18.07.2026</t>
  </si>
  <si>
    <t xml:space="preserve">NRL22 Slovakia Sielnica
11.07.2026</t>
  </si>
  <si>
    <t xml:space="preserve">Ludvíkovice PR22 #2
25.07.2026</t>
  </si>
  <si>
    <t xml:space="preserve">—</t>
  </si>
  <si>
    <t xml:space="preserve">Legenda:</t>
  </si>
  <si>
    <t xml:space="preserve">   Započítáno do průměru</t>
  </si>
  <si>
    <t xml:space="preserve">   Nezapočítáno</t>
  </si>
  <si>
    <t xml:space="preserve">   Závodnice (lady)</t>
  </si>
  <si>
    <t xml:space="preserve">   Chybí CZPRA závod (penalizace 0 %)</t>
  </si>
  <si>
    <t xml:space="preserve">   Závod CZPRA</t>
  </si>
  <si>
    <t xml:space="preserve">   Ostatní závod</t>
  </si>
  <si>
    <t xml:space="preserve">Poznámka: Kval. průměr = součet 3 nejlepších CZPRA + max. 2 ostatní + 0 % za každý chybějící CZPRA slot, vše děleno 5.</t>
  </si>
  <si>
    <t xml:space="preserve">SlaveTown</t>
  </si>
  <si>
    <t xml:space="preserve">Owl Valley Puchacz</t>
  </si>
  <si>
    <t xml:space="preserve">SGW Leobersdorf</t>
  </si>
  <si>
    <t xml:space="preserve">MRTM Winter</t>
  </si>
  <si>
    <t xml:space="preserve">MČR</t>
  </si>
  <si>
    <t xml:space="preserve">NH jaro</t>
  </si>
  <si>
    <t xml:space="preserve">MRTM Spring</t>
  </si>
  <si>
    <t xml:space="preserve">NH léto</t>
  </si>
  <si>
    <t xml:space="preserve">Ludvíkovice PR22 #1</t>
  </si>
  <si>
    <t xml:space="preserve">Austrian Rimfire Summer</t>
  </si>
  <si>
    <t xml:space="preserve">NRL22 Slovakia Sielnica</t>
  </si>
  <si>
    <t xml:space="preserve">Ludvíkovice PR22 #2</t>
  </si>
  <si>
    <t xml:space="preserve">Typ závodu:</t>
  </si>
  <si>
    <t xml:space="preserve">ostatní</t>
  </si>
  <si>
    <t xml:space="preserve">Jan Charouz</t>
  </si>
  <si>
    <t xml:space="preserve">Roman Konecny</t>
  </si>
  <si>
    <t xml:space="preserve">Peter Stefanovic</t>
  </si>
  <si>
    <t xml:space="preserve">Jakub Dvořák</t>
  </si>
  <si>
    <t xml:space="preserve">Martin Hlušička</t>
  </si>
  <si>
    <t xml:space="preserve">Matěj Ficek</t>
  </si>
  <si>
    <t xml:space="preserve">Jan Tušek</t>
  </si>
  <si>
    <t xml:space="preserve">Petr Šroub</t>
  </si>
  <si>
    <t xml:space="preserve">Kateřina Ficková</t>
  </si>
  <si>
    <t xml:space="preserve">✓</t>
  </si>
  <si>
    <t xml:space="preserve">Sabina Jančíková</t>
  </si>
  <si>
    <t xml:space="preserve">Jakub Janoušek</t>
  </si>
  <si>
    <t xml:space="preserve">Jakub Richter</t>
  </si>
  <si>
    <t xml:space="preserve">Lenka Dvořák Rousková</t>
  </si>
  <si>
    <t xml:space="preserve">Radek Novak</t>
  </si>
  <si>
    <t xml:space="preserve">Štěpán Janů</t>
  </si>
  <si>
    <t xml:space="preserve">Pavel Janů</t>
  </si>
  <si>
    <t xml:space="preserve">Michal Ficek</t>
  </si>
  <si>
    <t xml:space="preserve">Pavel Jarolím</t>
  </si>
  <si>
    <t xml:space="preserve">Jiří Koklar</t>
  </si>
  <si>
    <t xml:space="preserve">Miroslav Šíma</t>
  </si>
  <si>
    <t xml:space="preserve">Miloslav Jancik</t>
  </si>
  <si>
    <t xml:space="preserve">Lucie Horka</t>
  </si>
  <si>
    <t xml:space="preserve">Premysl Hvezda</t>
  </si>
  <si>
    <t xml:space="preserve">Diana Kubova</t>
  </si>
  <si>
    <t xml:space="preserve">Daniel Klaus</t>
  </si>
  <si>
    <t xml:space="preserve">Lukáš Zavadilík</t>
  </si>
  <si>
    <t xml:space="preserve">Lukáš Kvarda</t>
  </si>
  <si>
    <t xml:space="preserve">Filip Hebelka</t>
  </si>
  <si>
    <t xml:space="preserve">Robin Mikusiak</t>
  </si>
  <si>
    <t xml:space="preserve">Michael Prouza</t>
  </si>
  <si>
    <t xml:space="preserve">Tomáš Kresa</t>
  </si>
  <si>
    <t xml:space="preserve">Ondřej Kvarda</t>
  </si>
  <si>
    <t xml:space="preserve">Ondřej Halama</t>
  </si>
  <si>
    <t xml:space="preserve">Laura Dosoudilová</t>
  </si>
  <si>
    <t xml:space="preserve">Denis Noska</t>
  </si>
  <si>
    <t xml:space="preserve">Radek Škarpich</t>
  </si>
  <si>
    <t xml:space="preserve">Jaroslav O. Březina</t>
  </si>
  <si>
    <t xml:space="preserve">Název závodu</t>
  </si>
  <si>
    <t xml:space="preserve">Datum</t>
  </si>
  <si>
    <t xml:space="preserve">Typ</t>
  </si>
  <si>
    <t xml:space="preserve">22.02.2026</t>
  </si>
  <si>
    <t xml:space="preserve">08.03.2026</t>
  </si>
  <si>
    <t xml:space="preserve">14.03.2026</t>
  </si>
  <si>
    <t xml:space="preserve">22.03.2026</t>
  </si>
  <si>
    <t xml:space="preserve">26.04.2026</t>
  </si>
  <si>
    <t xml:space="preserve">03.05.2026</t>
  </si>
  <si>
    <t xml:space="preserve">14.06.2026</t>
  </si>
  <si>
    <t xml:space="preserve">28.06.2026</t>
  </si>
  <si>
    <t xml:space="preserve">18.07.2026</t>
  </si>
  <si>
    <t xml:space="preserve">11.07.2026</t>
  </si>
  <si>
    <t xml:space="preserve">25.07.2026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</si>
</sst>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\%"/>
  </numFmts>
  <fonts count="3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sz val="9"/>
      <color rgb="FF888888"/>
      <name val="Arial"/>
      <family val="0"/>
      <charset val="1"/>
    </font>
    <font>
      <b val="true"/>
      <sz val="13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color rgb="FFAAAAAA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2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155724"/>
      <name val="Arial"/>
      <family val="0"/>
      <charset val="1"/>
    </font>
    <font>
      <sz val="11"/>
      <color rgb="FFCCCCCC"/>
      <name val="Arial"/>
      <family val="0"/>
      <charset val="1"/>
    </font>
    <font>
      <sz val="11"/>
      <color rgb="FF999999"/>
      <name val="Arial"/>
      <family val="0"/>
      <charset val="1"/>
    </font>
    <font>
      <b val="true"/>
      <sz val="11"/>
      <color rgb="FF880E4F"/>
      <name val="Arial"/>
      <family val="0"/>
      <charset val="1"/>
    </font>
    <font>
      <b val="true"/>
      <sz val="11"/>
      <color rgb="FF721C24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155724"/>
      <name val="Arial"/>
      <family val="0"/>
      <charset val="1"/>
    </font>
    <font>
      <sz val="10"/>
      <color rgb="FF999999"/>
      <name val="Arial"/>
      <family val="0"/>
      <charset val="1"/>
    </font>
    <font>
      <sz val="10"/>
      <color rgb="FF880E4F"/>
      <name val="Arial"/>
      <family val="0"/>
      <charset val="1"/>
    </font>
    <font>
      <sz val="10"/>
      <color rgb="FF721C24"/>
      <name val="Arial"/>
      <family val="0"/>
      <charset val="1"/>
    </font>
    <font>
      <sz val="10"/>
      <color rgb="FF004085"/>
      <name val="Arial"/>
      <family val="0"/>
      <charset val="1"/>
    </font>
    <font>
      <sz val="10"/>
      <color rgb="FF444444"/>
      <name val="Arial"/>
      <family val="0"/>
      <charset val="1"/>
    </font>
    <font>
      <i val="true"/>
      <sz val="9"/>
      <color rgb="FF888888"/>
      <name val="Arial"/>
      <family val="0"/>
      <charset val="1"/>
    </font>
    <font>
      <b val="true"/>
      <sz val="10"/>
      <color rgb="FF004085"/>
      <name val="Arial"/>
      <family val="0"/>
      <charset val="1"/>
    </font>
    <font>
      <b val="true"/>
      <sz val="10"/>
      <color rgb="FF444444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880E4F"/>
      <name val="Arial"/>
      <family val="0"/>
      <charset val="1"/>
    </font>
    <font>
      <b val="true"/>
      <sz val="11"/>
      <color rgb="FF004085"/>
      <name val="Arial"/>
      <family val="0"/>
      <charset val="1"/>
    </font>
    <font>
      <b val="true"/>
      <sz val="11"/>
      <color rgb="FF444444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F4E79"/>
        <bgColor rgb="FF004085"/>
      </patternFill>
    </fill>
    <fill>
      <patternFill patternType="solid">
        <fgColor rgb="FFD9E1F2"/>
        <bgColor rgb="FFCCE5FF"/>
      </patternFill>
    </fill>
    <fill>
      <patternFill patternType="solid">
        <fgColor rgb="FFF5F5F5"/>
        <bgColor rgb="FFF8F9FA"/>
      </patternFill>
    </fill>
    <fill>
      <patternFill patternType="solid">
        <fgColor rgb="FFFFFFFF"/>
        <bgColor rgb="FFF8F9FA"/>
      </patternFill>
    </fill>
    <fill>
      <patternFill patternType="solid">
        <fgColor rgb="FFD4EDDA"/>
        <bgColor rgb="FFD9E1F2"/>
      </patternFill>
    </fill>
    <fill>
      <patternFill patternType="solid">
        <fgColor rgb="FFF0F0F0"/>
        <bgColor rgb="FFF5F5F5"/>
      </patternFill>
    </fill>
    <fill>
      <patternFill patternType="solid">
        <fgColor rgb="FFF8F9FA"/>
        <bgColor rgb="FFF5F5F5"/>
      </patternFill>
    </fill>
    <fill>
      <patternFill patternType="solid">
        <fgColor rgb="FFFCE4EC"/>
        <bgColor rgb="FFE9E9E9"/>
      </patternFill>
    </fill>
    <fill>
      <patternFill patternType="solid">
        <fgColor rgb="FFF8D7DA"/>
        <bgColor rgb="FFFCE4EC"/>
      </patternFill>
    </fill>
    <fill>
      <patternFill patternType="solid">
        <fgColor rgb="FFCCE5FF"/>
        <bgColor rgb="FFD9E1F2"/>
      </patternFill>
    </fill>
    <fill>
      <patternFill patternType="solid">
        <fgColor rgb="FFE9E9E9"/>
        <bgColor rgb="FFF0F0F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1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2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4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6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8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1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2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1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2" fillId="9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3" fillId="1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4" fillId="11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5" fillId="1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7" fillId="11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1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2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29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8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1" fillId="11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2" fillId="1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08000"/>
      <rgbColor rgb="FF880E4F"/>
      <rgbColor rgb="FF008080"/>
      <rgbColor rgb="FFCCCCCC"/>
      <rgbColor rgb="FF888888"/>
      <rgbColor rgb="FFAAAAAA"/>
      <rgbColor rgb="FF993366"/>
      <rgbColor rgb="FFF8F9FA"/>
      <rgbColor rgb="FFCCE5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F0"/>
      <rgbColor rgb="FFD4EDDA"/>
      <rgbColor rgb="FFF5F5F5"/>
      <rgbColor rgb="FFE9E9E9"/>
      <rgbColor rgb="FFFCE4E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555555"/>
      <rgbColor rgb="FF999999"/>
      <rgbColor rgb="FF004085"/>
      <rgbColor rgb="FF339966"/>
      <rgbColor rgb="FF155724"/>
      <rgbColor rgb="FF333300"/>
      <rgbColor rgb="FF993300"/>
      <rgbColor rgb="FF993366"/>
      <rgbColor rgb="FF1F4E79"/>
      <rgbColor rgb="FF4444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6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6"/>
    <col collapsed="false" customWidth="true" hidden="false" outlineLevel="0" max="18" min="7" style="0" width="13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4" customFormat="false" ht="21.75" hidden="false" customHeight="true" outlineLevel="0" collapsed="false">
      <c r="A4" s="3" t="s">
        <v>2</v>
      </c>
      <c r="B4" s="4" t="s">
        <v>3</v>
      </c>
      <c r="D4" s="3" t="s">
        <v>4</v>
      </c>
      <c r="E4" s="4" t="s">
        <v>5</v>
      </c>
      <c r="G4" s="3" t="s">
        <v>6</v>
      </c>
      <c r="H4" s="4" t="s">
        <v>7</v>
      </c>
      <c r="J4" s="3" t="s">
        <v>8</v>
      </c>
      <c r="K4" s="4" t="s">
        <v>9</v>
      </c>
    </row>
    <row r="6" customFormat="false" ht="36" hidden="false" customHeight="true" outlineLevel="0" collapsed="false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15</v>
      </c>
      <c r="G6" s="6" t="s">
        <v>16</v>
      </c>
      <c r="H6" s="6" t="s">
        <v>17</v>
      </c>
      <c r="I6" s="6" t="s">
        <v>18</v>
      </c>
      <c r="J6" s="6" t="s">
        <v>19</v>
      </c>
      <c r="K6" s="6" t="s">
        <v>20</v>
      </c>
      <c r="L6" s="6" t="s">
        <v>21</v>
      </c>
      <c r="M6" s="6" t="s">
        <v>22</v>
      </c>
      <c r="N6" s="6" t="s">
        <v>23</v>
      </c>
      <c r="O6" s="6" t="s">
        <v>24</v>
      </c>
      <c r="P6" s="6" t="s">
        <v>25</v>
      </c>
      <c r="Q6" s="6" t="s">
        <v>26</v>
      </c>
      <c r="R6" s="6" t="s">
        <v>27</v>
      </c>
    </row>
    <row r="7" customFormat="false" ht="19.5" hidden="false" customHeight="true" outlineLevel="0" collapsed="false">
      <c r="A7" s="7" t="n">
        <v>1</v>
      </c>
      <c r="B7" s="8" t="str">
        <f aca="false">Data!A4</f>
        <v>Roman Konecny</v>
      </c>
      <c r="C7" s="9" t="n">
        <f aca="false">Data!B4</f>
        <v>0</v>
      </c>
      <c r="D7" s="10" t="n">
        <f aca="false">(IFERROR(LARGE(Data!C4:N4,1),0)+IFERROR(LARGE(Data!C4:N4,2),0)+IFERROR(LARGE(Data!C4:N4,3),0)+IFERROR(LARGE(Data!D4:M4,1),0)+IFERROR(LARGE(Data!D4:M4,2),0))/5</f>
        <v>99.674</v>
      </c>
      <c r="E7" s="11" t="str">
        <f aca="false">COUNTIF(Data!C4:N4,"&gt;"&amp;0)&amp;"/4"</f>
        <v>9/4</v>
      </c>
      <c r="F7" s="12" t="str">
        <f aca="false">IF(MAX(0,3-COUNTIF(Data!C4:N4,"&gt;"&amp;0))=0,"✓","-"&amp;MAX(0,3-COUNTIF(Data!C4:N4,"&gt;"&amp;0))&amp;"× CZPRA")</f>
        <v>✓</v>
      </c>
      <c r="G7" s="13" t="n">
        <f aca="false">Data!C4</f>
        <v>100</v>
      </c>
      <c r="H7" s="14" t="s">
        <v>28</v>
      </c>
      <c r="I7" s="13" t="n">
        <f aca="false">Data!E4</f>
        <v>97.27</v>
      </c>
      <c r="J7" s="15" t="n">
        <f aca="false">Data!F4</f>
        <v>91.3</v>
      </c>
      <c r="K7" s="13" t="n">
        <f aca="false">Data!G4</f>
        <v>98.37</v>
      </c>
      <c r="L7" s="15" t="n">
        <f aca="false">Data!H4</f>
        <v>93.85</v>
      </c>
      <c r="M7" s="14" t="s">
        <v>28</v>
      </c>
      <c r="N7" s="13" t="n">
        <f aca="false">Data!J4</f>
        <v>100</v>
      </c>
      <c r="O7" s="15" t="n">
        <f aca="false">Data!K4</f>
        <v>86.17</v>
      </c>
      <c r="P7" s="15" t="n">
        <f aca="false">Data!L4</f>
        <v>95.88</v>
      </c>
      <c r="Q7" s="14" t="s">
        <v>28</v>
      </c>
      <c r="R7" s="13" t="n">
        <f aca="false">Data!N4</f>
        <v>100</v>
      </c>
    </row>
    <row r="8" customFormat="false" ht="19.5" hidden="false" customHeight="true" outlineLevel="0" collapsed="false">
      <c r="A8" s="16" t="n">
        <v>2</v>
      </c>
      <c r="B8" s="17" t="str">
        <f aca="false">Data!A3</f>
        <v>Jan Charouz</v>
      </c>
      <c r="C8" s="18" t="n">
        <f aca="false">Data!B3</f>
        <v>0</v>
      </c>
      <c r="D8" s="19" t="n">
        <f aca="false">(IFERROR(LARGE(Data!C3:N3,1),0)+IFERROR(LARGE(Data!C3:N3,2),0)+IFERROR(LARGE(Data!C3:N3,3),0)+IFERROR(LARGE(Data!D3:M3,1),0)+IFERROR(LARGE(Data!D3:M3,2),0))/5</f>
        <v>98.764</v>
      </c>
      <c r="E8" s="20" t="str">
        <f aca="false">COUNTIF(Data!C3:N3,"&gt;"&amp;0)&amp;"/4"</f>
        <v>7/4</v>
      </c>
      <c r="F8" s="12" t="str">
        <f aca="false">IF(MAX(0,3-COUNTIF(Data!C3:N3,"&gt;"&amp;0))=0,"✓","-"&amp;MAX(0,3-COUNTIF(Data!C3:N3,"&gt;"&amp;0))&amp;"× CZPRA")</f>
        <v>✓</v>
      </c>
      <c r="G8" s="13" t="n">
        <f aca="false">Data!C3</f>
        <v>100</v>
      </c>
      <c r="H8" s="21" t="s">
        <v>28</v>
      </c>
      <c r="I8" s="15" t="n">
        <f aca="false">Data!E3</f>
        <v>90</v>
      </c>
      <c r="J8" s="21" t="s">
        <v>28</v>
      </c>
      <c r="K8" s="13" t="n">
        <f aca="false">Data!G3</f>
        <v>100</v>
      </c>
      <c r="L8" s="13" t="n">
        <f aca="false">Data!H3</f>
        <v>90.26</v>
      </c>
      <c r="M8" s="21" t="s">
        <v>28</v>
      </c>
      <c r="N8" s="21" t="s">
        <v>28</v>
      </c>
      <c r="O8" s="15" t="n">
        <f aca="false">Data!K3</f>
        <v>91.49</v>
      </c>
      <c r="P8" s="13" t="n">
        <f aca="false">Data!L3</f>
        <v>96.91</v>
      </c>
      <c r="Q8" s="21" t="s">
        <v>28</v>
      </c>
      <c r="R8" s="13" t="n">
        <f aca="false">Data!N3</f>
        <v>92.05</v>
      </c>
    </row>
    <row r="9" customFormat="false" ht="19.5" hidden="false" customHeight="true" outlineLevel="0" collapsed="false">
      <c r="A9" s="7" t="n">
        <v>3</v>
      </c>
      <c r="B9" s="8" t="str">
        <f aca="false">Data!A10</f>
        <v>Petr Šroub</v>
      </c>
      <c r="C9" s="9" t="n">
        <f aca="false">Data!B10</f>
        <v>0</v>
      </c>
      <c r="D9" s="10" t="n">
        <f aca="false">(IFERROR(LARGE(Data!C10:N10,1),0)+IFERROR(LARGE(Data!C10:N10,2),0)+IFERROR(LARGE(Data!C10:N10,3),0)+IFERROR(LARGE(Data!D10:M10,1),0)+IFERROR(LARGE(Data!D10:M10,2),0))/5</f>
        <v>88.958</v>
      </c>
      <c r="E9" s="11" t="str">
        <f aca="false">COUNTIF(Data!C10:N10,"&gt;"&amp;0)&amp;"/4"</f>
        <v>6/4</v>
      </c>
      <c r="F9" s="12" t="str">
        <f aca="false">IF(MAX(0,3-COUNTIF(Data!C10:N10,"&gt;"&amp;0))=0,"✓","-"&amp;MAX(0,3-COUNTIF(Data!C10:N10,"&gt;"&amp;0))&amp;"× CZPRA")</f>
        <v>✓</v>
      </c>
      <c r="G9" s="13" t="n">
        <f aca="false">Data!C10</f>
        <v>82.93</v>
      </c>
      <c r="H9" s="14" t="s">
        <v>28</v>
      </c>
      <c r="I9" s="14" t="s">
        <v>28</v>
      </c>
      <c r="J9" s="14" t="s">
        <v>28</v>
      </c>
      <c r="K9" s="13" t="n">
        <f aca="false">Data!G10</f>
        <v>85.33</v>
      </c>
      <c r="L9" s="13" t="n">
        <f aca="false">Data!H10</f>
        <v>83.08</v>
      </c>
      <c r="M9" s="14" t="s">
        <v>28</v>
      </c>
      <c r="N9" s="13" t="n">
        <f aca="false">Data!J10</f>
        <v>91.61</v>
      </c>
      <c r="O9" s="15" t="n">
        <f aca="false">Data!K10</f>
        <v>72.34</v>
      </c>
      <c r="P9" s="14" t="s">
        <v>28</v>
      </c>
      <c r="Q9" s="14" t="s">
        <v>28</v>
      </c>
      <c r="R9" s="13" t="n">
        <f aca="false">Data!N10</f>
        <v>90.91</v>
      </c>
    </row>
    <row r="10" customFormat="false" ht="19.5" hidden="false" customHeight="true" outlineLevel="0" collapsed="false">
      <c r="A10" s="16" t="n">
        <v>4</v>
      </c>
      <c r="B10" s="22" t="str">
        <f aca="false">Data!A12</f>
        <v>Sabina Jančíková</v>
      </c>
      <c r="C10" s="23" t="str">
        <f aca="false">Data!B12</f>
        <v>✓</v>
      </c>
      <c r="D10" s="19" t="n">
        <f aca="false">(IFERROR(LARGE(Data!C12:N12,1),0)+IFERROR(LARGE(Data!C12:N12,2),0)+IFERROR(LARGE(Data!C12:N12,3),0)+IFERROR(LARGE(Data!D12:M12,1),0)+IFERROR(LARGE(Data!D12:M12,2),0))/5</f>
        <v>86.928</v>
      </c>
      <c r="E10" s="20" t="str">
        <f aca="false">COUNTIF(Data!C12:N12,"&gt;"&amp;0)&amp;"/4"</f>
        <v>6/4</v>
      </c>
      <c r="F10" s="12" t="str">
        <f aca="false">IF(MAX(0,3-COUNTIF(Data!C12:N12,"&gt;"&amp;0))=0,"✓","-"&amp;MAX(0,3-COUNTIF(Data!C12:N12,"&gt;"&amp;0))&amp;"× CZPRA")</f>
        <v>✓</v>
      </c>
      <c r="G10" s="13" t="n">
        <f aca="false">Data!C12</f>
        <v>79.27</v>
      </c>
      <c r="H10" s="21" t="s">
        <v>28</v>
      </c>
      <c r="I10" s="21" t="s">
        <v>28</v>
      </c>
      <c r="J10" s="21" t="s">
        <v>28</v>
      </c>
      <c r="K10" s="13" t="n">
        <f aca="false">Data!G12</f>
        <v>85.33</v>
      </c>
      <c r="L10" s="15" t="n">
        <f aca="false">Data!H12</f>
        <v>75.9</v>
      </c>
      <c r="M10" s="21" t="s">
        <v>28</v>
      </c>
      <c r="N10" s="13" t="n">
        <f aca="false">Data!J12</f>
        <v>88.81</v>
      </c>
      <c r="O10" s="21" t="s">
        <v>28</v>
      </c>
      <c r="P10" s="21" t="s">
        <v>28</v>
      </c>
      <c r="Q10" s="13" t="n">
        <f aca="false">Data!M12</f>
        <v>80.88</v>
      </c>
      <c r="R10" s="13" t="n">
        <f aca="false">Data!N12</f>
        <v>86.36</v>
      </c>
    </row>
    <row r="11" customFormat="false" ht="19.5" hidden="false" customHeight="true" outlineLevel="0" collapsed="false">
      <c r="A11" s="7" t="n">
        <v>5</v>
      </c>
      <c r="B11" s="8" t="str">
        <f aca="false">Data!A5</f>
        <v>Peter Stefanovic</v>
      </c>
      <c r="C11" s="9" t="n">
        <f aca="false">Data!B5</f>
        <v>0</v>
      </c>
      <c r="D11" s="10" t="n">
        <f aca="false">(IFERROR(LARGE(Data!C5:N5,1),0)+IFERROR(LARGE(Data!C5:N5,2),0)+IFERROR(LARGE(Data!C5:N5,3),0)+IFERROR(LARGE(Data!D5:M5,1),0)+IFERROR(LARGE(Data!D5:M5,2),0))/5</f>
        <v>99.348</v>
      </c>
      <c r="E11" s="11" t="str">
        <f aca="false">COUNTIF(Data!C5:N5,"&gt;"&amp;0)&amp;"/4"</f>
        <v>6/4</v>
      </c>
      <c r="F11" s="24" t="str">
        <f aca="false">IF(MAX(0,3-COUNTIF(Data!C5:N5,"&gt;"&amp;0))=0,"✓","-"&amp;MAX(0,3-COUNTIF(Data!C5:N5,"&gt;"&amp;0))&amp;"× CZPRA")</f>
        <v>✓</v>
      </c>
      <c r="G11" s="14" t="s">
        <v>28</v>
      </c>
      <c r="H11" s="13" t="n">
        <f aca="false">Data!D5</f>
        <v>96.34</v>
      </c>
      <c r="I11" s="14" t="s">
        <v>28</v>
      </c>
      <c r="J11" s="13" t="n">
        <f aca="false">Data!F5</f>
        <v>98.91</v>
      </c>
      <c r="K11" s="13" t="n">
        <f aca="false">Data!G5</f>
        <v>99.46</v>
      </c>
      <c r="L11" s="15" t="n">
        <f aca="false">Data!H5</f>
        <v>91.79</v>
      </c>
      <c r="M11" s="14" t="s">
        <v>28</v>
      </c>
      <c r="N11" s="15" t="n">
        <f aca="false">Data!J5</f>
        <v>93.01</v>
      </c>
      <c r="O11" s="14" t="s">
        <v>28</v>
      </c>
      <c r="P11" s="14" t="s">
        <v>28</v>
      </c>
      <c r="Q11" s="14" t="s">
        <v>28</v>
      </c>
      <c r="R11" s="13" t="n">
        <f aca="false">Data!N5</f>
        <v>100</v>
      </c>
    </row>
    <row r="12" customFormat="false" ht="19.5" hidden="false" customHeight="true" outlineLevel="0" collapsed="false">
      <c r="A12" s="16" t="n">
        <v>6</v>
      </c>
      <c r="B12" s="17" t="str">
        <f aca="false">Data!A7</f>
        <v>Martin Hlušička</v>
      </c>
      <c r="C12" s="18" t="n">
        <f aca="false">Data!B7</f>
        <v>0</v>
      </c>
      <c r="D12" s="19" t="n">
        <f aca="false">(IFERROR(LARGE(Data!C7:N7,1),0)+IFERROR(LARGE(Data!C7:N7,2),0)+IFERROR(LARGE(Data!C7:N7,3),0)+IFERROR(LARGE(Data!D7:M7,1),0)+IFERROR(LARGE(Data!D7:M7,2),0))/5</f>
        <v>96.318</v>
      </c>
      <c r="E12" s="20" t="str">
        <f aca="false">COUNTIF(Data!C7:N7,"&gt;"&amp;0)&amp;"/4"</f>
        <v>5/4</v>
      </c>
      <c r="F12" s="24" t="str">
        <f aca="false">IF(MAX(0,3-COUNTIF(Data!C7:N7,"&gt;"&amp;0))=0,"✓","-"&amp;MAX(0,3-COUNTIF(Data!C7:N7,"&gt;"&amp;0))&amp;"× CZPRA")</f>
        <v>✓</v>
      </c>
      <c r="G12" s="21" t="s">
        <v>28</v>
      </c>
      <c r="H12" s="13" t="n">
        <f aca="false">Data!D7</f>
        <v>97.56</v>
      </c>
      <c r="I12" s="21" t="s">
        <v>28</v>
      </c>
      <c r="J12" s="21" t="s">
        <v>28</v>
      </c>
      <c r="K12" s="13" t="n">
        <f aca="false">Data!G7</f>
        <v>93.48</v>
      </c>
      <c r="L12" s="15" t="n">
        <f aca="false">Data!H7</f>
        <v>94.87</v>
      </c>
      <c r="M12" s="21" t="s">
        <v>28</v>
      </c>
      <c r="N12" s="13" t="n">
        <f aca="false">Data!J7</f>
        <v>95.8</v>
      </c>
      <c r="O12" s="13" t="n">
        <f aca="false">Data!K7</f>
        <v>93.62</v>
      </c>
      <c r="P12" s="21" t="s">
        <v>28</v>
      </c>
      <c r="Q12" s="21" t="s">
        <v>28</v>
      </c>
      <c r="R12" s="21" t="s">
        <v>28</v>
      </c>
    </row>
    <row r="13" customFormat="false" ht="19.5" hidden="false" customHeight="true" outlineLevel="0" collapsed="false">
      <c r="A13" s="7" t="n">
        <v>7</v>
      </c>
      <c r="B13" s="8" t="str">
        <f aca="false">Data!A17</f>
        <v>Štěpán Janů</v>
      </c>
      <c r="C13" s="9" t="n">
        <f aca="false">Data!B17</f>
        <v>0</v>
      </c>
      <c r="D13" s="10" t="n">
        <f aca="false">(IFERROR(LARGE(Data!C17:N17,1),0)+IFERROR(LARGE(Data!C17:N17,2),0)+IFERROR(LARGE(Data!C17:N17,3),0)+IFERROR(LARGE(Data!D17:M17,1),0)+IFERROR(LARGE(Data!D17:M17,2),0))/5</f>
        <v>83.422</v>
      </c>
      <c r="E13" s="11" t="str">
        <f aca="false">COUNTIF(Data!C17:N17,"&gt;"&amp;0)&amp;"/4"</f>
        <v>5/4</v>
      </c>
      <c r="F13" s="12" t="str">
        <f aca="false">IF(MAX(0,3-COUNTIF(Data!C17:N17,"&gt;"&amp;0))=0,"✓","-"&amp;MAX(0,3-COUNTIF(Data!C17:N17,"&gt;"&amp;0))&amp;"× CZPRA")</f>
        <v>✓</v>
      </c>
      <c r="G13" s="13" t="n">
        <f aca="false">Data!C17</f>
        <v>84.15</v>
      </c>
      <c r="H13" s="14" t="s">
        <v>28</v>
      </c>
      <c r="I13" s="14" t="s">
        <v>28</v>
      </c>
      <c r="J13" s="13" t="n">
        <f aca="false">Data!F17</f>
        <v>65.88</v>
      </c>
      <c r="K13" s="13" t="n">
        <f aca="false">Data!G17</f>
        <v>80.43</v>
      </c>
      <c r="L13" s="14" t="s">
        <v>28</v>
      </c>
      <c r="M13" s="13" t="n">
        <f aca="false">Data!I17</f>
        <v>86.05</v>
      </c>
      <c r="N13" s="14" t="s">
        <v>28</v>
      </c>
      <c r="O13" s="14" t="s">
        <v>28</v>
      </c>
      <c r="P13" s="14" t="s">
        <v>28</v>
      </c>
      <c r="Q13" s="14" t="s">
        <v>28</v>
      </c>
      <c r="R13" s="13" t="n">
        <f aca="false">Data!N17</f>
        <v>60.23</v>
      </c>
    </row>
    <row r="14" customFormat="false" ht="19.5" hidden="false" customHeight="true" outlineLevel="0" collapsed="false">
      <c r="A14" s="16" t="n">
        <v>8</v>
      </c>
      <c r="B14" s="17" t="str">
        <f aca="false">Data!A18</f>
        <v>Pavel Janů</v>
      </c>
      <c r="C14" s="18" t="n">
        <f aca="false">Data!B18</f>
        <v>0</v>
      </c>
      <c r="D14" s="19" t="n">
        <f aca="false">(IFERROR(LARGE(Data!C18:N18,1),0)+IFERROR(LARGE(Data!C18:N18,2),0)+IFERROR(LARGE(Data!C18:N18,3),0)+IFERROR(LARGE(Data!D18:M18,1),0)+IFERROR(LARGE(Data!D18:M18,2),0))/5</f>
        <v>83.246</v>
      </c>
      <c r="E14" s="20" t="str">
        <f aca="false">COUNTIF(Data!C18:N18,"&gt;"&amp;0)&amp;"/4"</f>
        <v>6/4</v>
      </c>
      <c r="F14" s="12" t="str">
        <f aca="false">IF(MAX(0,3-COUNTIF(Data!C18:N18,"&gt;"&amp;0))=0,"✓","-"&amp;MAX(0,3-COUNTIF(Data!C18:N18,"&gt;"&amp;0))&amp;"× CZPRA")</f>
        <v>✓</v>
      </c>
      <c r="G14" s="13" t="n">
        <f aca="false">Data!C18</f>
        <v>84.15</v>
      </c>
      <c r="H14" s="21" t="s">
        <v>28</v>
      </c>
      <c r="I14" s="21" t="s">
        <v>28</v>
      </c>
      <c r="J14" s="13" t="n">
        <f aca="false">Data!F18</f>
        <v>89.41</v>
      </c>
      <c r="K14" s="13" t="n">
        <f aca="false">Data!G18</f>
        <v>76.63</v>
      </c>
      <c r="L14" s="21" t="s">
        <v>28</v>
      </c>
      <c r="M14" s="13" t="n">
        <f aca="false">Data!I18</f>
        <v>74.42</v>
      </c>
      <c r="N14" s="21" t="s">
        <v>28</v>
      </c>
      <c r="O14" s="15" t="n">
        <f aca="false">Data!K18</f>
        <v>54.26</v>
      </c>
      <c r="P14" s="21" t="s">
        <v>28</v>
      </c>
      <c r="Q14" s="21" t="s">
        <v>28</v>
      </c>
      <c r="R14" s="13" t="n">
        <f aca="false">Data!N18</f>
        <v>64.77</v>
      </c>
    </row>
    <row r="15" customFormat="false" ht="19.5" hidden="false" customHeight="true" outlineLevel="0" collapsed="false">
      <c r="A15" s="7" t="n">
        <v>9</v>
      </c>
      <c r="B15" s="8" t="str">
        <f aca="false">Data!A8</f>
        <v>Matěj Ficek</v>
      </c>
      <c r="C15" s="9" t="n">
        <f aca="false">Data!B8</f>
        <v>0</v>
      </c>
      <c r="D15" s="10" t="n">
        <f aca="false">(IFERROR(LARGE(Data!C8:N8,1),0)+IFERROR(LARGE(Data!C8:N8,2),0)+IFERROR(LARGE(Data!C8:N8,3),0)+IFERROR(LARGE(Data!D8:M8,1),0)+IFERROR(LARGE(Data!D8:M8,2),0))/5</f>
        <v>91.744</v>
      </c>
      <c r="E15" s="11" t="str">
        <f aca="false">COUNTIF(Data!C8:N8,"&gt;"&amp;0)&amp;"/4"</f>
        <v>4/4</v>
      </c>
      <c r="F15" s="12" t="str">
        <f aca="false">IF(MAX(0,3-COUNTIF(Data!C8:N8,"&gt;"&amp;0))=0,"✓","-"&amp;MAX(0,3-COUNTIF(Data!C8:N8,"&gt;"&amp;0))&amp;"× CZPRA")</f>
        <v>✓</v>
      </c>
      <c r="G15" s="13" t="n">
        <f aca="false">Data!C8</f>
        <v>91.46</v>
      </c>
      <c r="H15" s="14" t="s">
        <v>28</v>
      </c>
      <c r="I15" s="14" t="s">
        <v>28</v>
      </c>
      <c r="J15" s="14" t="s">
        <v>28</v>
      </c>
      <c r="K15" s="13" t="n">
        <f aca="false">Data!G8</f>
        <v>92.39</v>
      </c>
      <c r="L15" s="14" t="s">
        <v>28</v>
      </c>
      <c r="M15" s="14" t="s">
        <v>28</v>
      </c>
      <c r="N15" s="14" t="s">
        <v>28</v>
      </c>
      <c r="O15" s="15" t="n">
        <f aca="false">Data!K8</f>
        <v>90.43</v>
      </c>
      <c r="P15" s="14" t="s">
        <v>28</v>
      </c>
      <c r="Q15" s="14" t="s">
        <v>28</v>
      </c>
      <c r="R15" s="13" t="n">
        <f aca="false">Data!N8</f>
        <v>92.05</v>
      </c>
    </row>
    <row r="16" customFormat="false" ht="19.5" hidden="false" customHeight="true" outlineLevel="0" collapsed="false">
      <c r="A16" s="16" t="n">
        <v>10</v>
      </c>
      <c r="B16" s="17" t="str">
        <f aca="false">Data!A21</f>
        <v>Jiří Koklar</v>
      </c>
      <c r="C16" s="18" t="n">
        <f aca="false">Data!B21</f>
        <v>0</v>
      </c>
      <c r="D16" s="19" t="n">
        <f aca="false">(IFERROR(LARGE(Data!C21:N21,1),0)+IFERROR(LARGE(Data!C21:N21,2),0)+IFERROR(LARGE(Data!C21:N21,3),0)+IFERROR(LARGE(Data!D21:M21,1),0)+IFERROR(LARGE(Data!D21:M21,2),0))/5</f>
        <v>76.722</v>
      </c>
      <c r="E16" s="20" t="str">
        <f aca="false">COUNTIF(Data!C21:N21,"&gt;"&amp;0)&amp;"/4"</f>
        <v>5/4</v>
      </c>
      <c r="F16" s="12" t="str">
        <f aca="false">IF(MAX(0,3-COUNTIF(Data!C21:N21,"&gt;"&amp;0))=0,"✓","-"&amp;MAX(0,3-COUNTIF(Data!C21:N21,"&gt;"&amp;0))&amp;"× CZPRA")</f>
        <v>✓</v>
      </c>
      <c r="G16" s="13" t="n">
        <f aca="false">Data!C21</f>
        <v>80.49</v>
      </c>
      <c r="H16" s="21" t="s">
        <v>28</v>
      </c>
      <c r="I16" s="21" t="s">
        <v>28</v>
      </c>
      <c r="J16" s="13" t="n">
        <f aca="false">Data!F21</f>
        <v>77.65</v>
      </c>
      <c r="K16" s="13" t="n">
        <f aca="false">Data!G21</f>
        <v>73.91</v>
      </c>
      <c r="L16" s="21" t="s">
        <v>28</v>
      </c>
      <c r="M16" s="13" t="n">
        <f aca="false">Data!I21</f>
        <v>65.12</v>
      </c>
      <c r="N16" s="21" t="s">
        <v>28</v>
      </c>
      <c r="O16" s="13" t="n">
        <f aca="false">Data!K21</f>
        <v>52.13</v>
      </c>
      <c r="P16" s="21" t="s">
        <v>28</v>
      </c>
      <c r="Q16" s="21" t="s">
        <v>28</v>
      </c>
      <c r="R16" s="21" t="s">
        <v>28</v>
      </c>
    </row>
    <row r="17" customFormat="false" ht="19.5" hidden="false" customHeight="true" outlineLevel="0" collapsed="false">
      <c r="A17" s="7" t="n">
        <v>11</v>
      </c>
      <c r="B17" s="8" t="str">
        <f aca="false">Data!A13</f>
        <v>Jakub Janoušek</v>
      </c>
      <c r="C17" s="9" t="n">
        <f aca="false">Data!B13</f>
        <v>0</v>
      </c>
      <c r="D17" s="10" t="n">
        <f aca="false">(IFERROR(LARGE(Data!C13:N13,1),0)+IFERROR(LARGE(Data!C13:N13,2),0)+IFERROR(LARGE(Data!C13:N13,3),0)+IFERROR(LARGE(Data!D13:M13,1),0)+IFERROR(LARGE(Data!D13:M13,2),0))/5</f>
        <v>77.338</v>
      </c>
      <c r="E17" s="11" t="str">
        <f aca="false">COUNTIF(Data!C13:N13,"&gt;"&amp;0)&amp;"/4"</f>
        <v>4/4</v>
      </c>
      <c r="F17" s="12" t="str">
        <f aca="false">IF(MAX(0,3-COUNTIF(Data!C13:N13,"&gt;"&amp;0))=0,"✓","-"&amp;MAX(0,3-COUNTIF(Data!C13:N13,"&gt;"&amp;0))&amp;"× CZPRA")</f>
        <v>✓</v>
      </c>
      <c r="G17" s="13" t="n">
        <f aca="false">Data!C13</f>
        <v>76.83</v>
      </c>
      <c r="H17" s="14" t="s">
        <v>28</v>
      </c>
      <c r="I17" s="14" t="s">
        <v>28</v>
      </c>
      <c r="J17" s="14" t="s">
        <v>28</v>
      </c>
      <c r="K17" s="13" t="n">
        <f aca="false">Data!G13</f>
        <v>75.54</v>
      </c>
      <c r="L17" s="14" t="s">
        <v>28</v>
      </c>
      <c r="M17" s="14" t="s">
        <v>28</v>
      </c>
      <c r="N17" s="14" t="s">
        <v>28</v>
      </c>
      <c r="O17" s="15" t="n">
        <f aca="false">Data!K13</f>
        <v>71.28</v>
      </c>
      <c r="P17" s="14" t="s">
        <v>28</v>
      </c>
      <c r="Q17" s="14" t="s">
        <v>28</v>
      </c>
      <c r="R17" s="13" t="n">
        <f aca="false">Data!N13</f>
        <v>87.5</v>
      </c>
    </row>
    <row r="18" customFormat="false" ht="19.5" hidden="false" customHeight="true" outlineLevel="0" collapsed="false">
      <c r="A18" s="16" t="n">
        <v>12</v>
      </c>
      <c r="B18" s="17" t="str">
        <f aca="false">Data!A19</f>
        <v>Michal Ficek</v>
      </c>
      <c r="C18" s="18" t="n">
        <f aca="false">Data!B19</f>
        <v>0</v>
      </c>
      <c r="D18" s="19" t="n">
        <f aca="false">(IFERROR(LARGE(Data!C19:N19,1),0)+IFERROR(LARGE(Data!C19:N19,2),0)+IFERROR(LARGE(Data!C19:N19,3),0)+IFERROR(LARGE(Data!D19:M19,1),0)+IFERROR(LARGE(Data!D19:M19,2),0))/5</f>
        <v>76.2</v>
      </c>
      <c r="E18" s="20" t="str">
        <f aca="false">COUNTIF(Data!C19:N19,"&gt;"&amp;0)&amp;"/4"</f>
        <v>4/4</v>
      </c>
      <c r="F18" s="12" t="str">
        <f aca="false">IF(MAX(0,3-COUNTIF(Data!C19:N19,"&gt;"&amp;0))=0,"✓","-"&amp;MAX(0,3-COUNTIF(Data!C19:N19,"&gt;"&amp;0))&amp;"× CZPRA")</f>
        <v>✓</v>
      </c>
      <c r="G18" s="13" t="n">
        <f aca="false">Data!C19</f>
        <v>84.15</v>
      </c>
      <c r="H18" s="21" t="s">
        <v>28</v>
      </c>
      <c r="I18" s="21" t="s">
        <v>28</v>
      </c>
      <c r="J18" s="21" t="s">
        <v>28</v>
      </c>
      <c r="K18" s="13" t="n">
        <f aca="false">Data!G19</f>
        <v>76.63</v>
      </c>
      <c r="L18" s="21" t="s">
        <v>28</v>
      </c>
      <c r="M18" s="21" t="s">
        <v>28</v>
      </c>
      <c r="N18" s="21" t="s">
        <v>28</v>
      </c>
      <c r="O18" s="15" t="n">
        <f aca="false">Data!K19</f>
        <v>60.64</v>
      </c>
      <c r="P18" s="21" t="s">
        <v>28</v>
      </c>
      <c r="Q18" s="21" t="s">
        <v>28</v>
      </c>
      <c r="R18" s="13" t="n">
        <f aca="false">Data!N19</f>
        <v>82.95</v>
      </c>
    </row>
    <row r="19" customFormat="false" ht="19.5" hidden="false" customHeight="true" outlineLevel="0" collapsed="false">
      <c r="A19" s="7" t="n">
        <v>13</v>
      </c>
      <c r="B19" s="8" t="str">
        <f aca="false">Data!A6</f>
        <v>Jakub Dvořák</v>
      </c>
      <c r="C19" s="9" t="n">
        <f aca="false">Data!B6</f>
        <v>0</v>
      </c>
      <c r="D19" s="10" t="n">
        <f aca="false">(IFERROR(LARGE(Data!C6:N6,1),0)+IFERROR(LARGE(Data!C6:N6,2),0)+IFERROR(LARGE(Data!C6:N6,3),0)+IFERROR(LARGE(Data!D6:M6,1),0)+IFERROR(LARGE(Data!D6:M6,2),0))/5</f>
        <v>100</v>
      </c>
      <c r="E19" s="11" t="str">
        <f aca="false">COUNTIF(Data!C6:N6,"&gt;"&amp;0)&amp;"/4"</f>
        <v>4/4</v>
      </c>
      <c r="F19" s="24" t="str">
        <f aca="false">IF(MAX(0,3-COUNTIF(Data!C6:N6,"&gt;"&amp;0))=0,"✓","-"&amp;MAX(0,3-COUNTIF(Data!C6:N6,"&gt;"&amp;0))&amp;"× CZPRA")</f>
        <v>✓</v>
      </c>
      <c r="G19" s="14" t="s">
        <v>28</v>
      </c>
      <c r="H19" s="13" t="n">
        <f aca="false">Data!D6</f>
        <v>100</v>
      </c>
      <c r="I19" s="14" t="s">
        <v>28</v>
      </c>
      <c r="J19" s="14" t="s">
        <v>28</v>
      </c>
      <c r="K19" s="14" t="s">
        <v>28</v>
      </c>
      <c r="L19" s="13" t="n">
        <f aca="false">Data!H6</f>
        <v>100</v>
      </c>
      <c r="M19" s="14" t="s">
        <v>28</v>
      </c>
      <c r="N19" s="15" t="n">
        <f aca="false">Data!J6</f>
        <v>97.2</v>
      </c>
      <c r="O19" s="13" t="n">
        <f aca="false">Data!K6</f>
        <v>100</v>
      </c>
      <c r="P19" s="14" t="s">
        <v>28</v>
      </c>
      <c r="Q19" s="14" t="s">
        <v>28</v>
      </c>
      <c r="R19" s="14" t="s">
        <v>28</v>
      </c>
    </row>
    <row r="20" customFormat="false" ht="19.5" hidden="false" customHeight="true" outlineLevel="0" collapsed="false">
      <c r="A20" s="16" t="n">
        <v>14</v>
      </c>
      <c r="B20" s="17" t="str">
        <f aca="false">Data!A9</f>
        <v>Jan Tušek</v>
      </c>
      <c r="C20" s="18" t="n">
        <f aca="false">Data!B9</f>
        <v>0</v>
      </c>
      <c r="D20" s="19" t="n">
        <f aca="false">(IFERROR(LARGE(Data!C9:N9,1),0)+IFERROR(LARGE(Data!C9:N9,2),0)+IFERROR(LARGE(Data!C9:N9,3),0)+IFERROR(LARGE(Data!D9:M9,1),0)+IFERROR(LARGE(Data!D9:M9,2),0))/5</f>
        <v>94.538</v>
      </c>
      <c r="E20" s="20" t="str">
        <f aca="false">COUNTIF(Data!C9:N9,"&gt;"&amp;0)&amp;"/4"</f>
        <v>4/4</v>
      </c>
      <c r="F20" s="24" t="str">
        <f aca="false">IF(MAX(0,3-COUNTIF(Data!C9:N9,"&gt;"&amp;0))=0,"✓","-"&amp;MAX(0,3-COUNTIF(Data!C9:N9,"&gt;"&amp;0))&amp;"× CZPRA")</f>
        <v>✓</v>
      </c>
      <c r="G20" s="21" t="s">
        <v>28</v>
      </c>
      <c r="H20" s="13" t="n">
        <f aca="false">Data!D9</f>
        <v>97.56</v>
      </c>
      <c r="I20" s="21" t="s">
        <v>28</v>
      </c>
      <c r="J20" s="21" t="s">
        <v>28</v>
      </c>
      <c r="K20" s="21" t="s">
        <v>28</v>
      </c>
      <c r="L20" s="13" t="n">
        <f aca="false">Data!H9</f>
        <v>93.33</v>
      </c>
      <c r="M20" s="21" t="s">
        <v>28</v>
      </c>
      <c r="N20" s="15" t="n">
        <f aca="false">Data!J9</f>
        <v>67.83</v>
      </c>
      <c r="O20" s="21" t="s">
        <v>28</v>
      </c>
      <c r="P20" s="21" t="s">
        <v>28</v>
      </c>
      <c r="Q20" s="21" t="s">
        <v>28</v>
      </c>
      <c r="R20" s="13" t="n">
        <f aca="false">Data!N9</f>
        <v>90.91</v>
      </c>
    </row>
    <row r="21" customFormat="false" ht="19.5" hidden="false" customHeight="true" outlineLevel="0" collapsed="false">
      <c r="A21" s="7" t="n">
        <v>15</v>
      </c>
      <c r="B21" s="8" t="str">
        <f aca="false">Data!A28</f>
        <v>Lukáš Zavadilík</v>
      </c>
      <c r="C21" s="9" t="n">
        <f aca="false">Data!B28</f>
        <v>0</v>
      </c>
      <c r="D21" s="10" t="n">
        <f aca="false">(IFERROR(LARGE(Data!C28:N28,1),0)+IFERROR(LARGE(Data!C28:N28,2),0)+IFERROR(LARGE(Data!C28:N28,3),0)+IFERROR(LARGE(Data!D28:M28,1),0)+IFERROR(LARGE(Data!D28:M28,2),0))/5</f>
        <v>69.554</v>
      </c>
      <c r="E21" s="11" t="str">
        <f aca="false">COUNTIF(Data!C28:N28,"&gt;"&amp;0)&amp;"/4"</f>
        <v>4/4</v>
      </c>
      <c r="F21" s="12" t="str">
        <f aca="false">IF(MAX(0,3-COUNTIF(Data!C28:N28,"&gt;"&amp;0))=0,"✓","-"&amp;MAX(0,3-COUNTIF(Data!C28:N28,"&gt;"&amp;0))&amp;"× CZPRA")</f>
        <v>✓</v>
      </c>
      <c r="G21" s="13" t="n">
        <f aca="false">Data!C28</f>
        <v>75.61</v>
      </c>
      <c r="H21" s="14" t="s">
        <v>28</v>
      </c>
      <c r="I21" s="14" t="s">
        <v>28</v>
      </c>
      <c r="J21" s="14" t="s">
        <v>28</v>
      </c>
      <c r="K21" s="13" t="n">
        <f aca="false">Data!G28</f>
        <v>66.85</v>
      </c>
      <c r="L21" s="13" t="n">
        <f aca="false">Data!H28</f>
        <v>69.23</v>
      </c>
      <c r="M21" s="14" t="s">
        <v>28</v>
      </c>
      <c r="N21" s="14" t="s">
        <v>28</v>
      </c>
      <c r="O21" s="14" t="s">
        <v>28</v>
      </c>
      <c r="P21" s="14" t="s">
        <v>28</v>
      </c>
      <c r="Q21" s="14" t="s">
        <v>28</v>
      </c>
      <c r="R21" s="13" t="n">
        <f aca="false">Data!N28</f>
        <v>62.5</v>
      </c>
    </row>
    <row r="22" customFormat="false" ht="19.5" hidden="false" customHeight="true" outlineLevel="0" collapsed="false">
      <c r="A22" s="16" t="n">
        <v>16</v>
      </c>
      <c r="B22" s="22" t="str">
        <f aca="false">Data!A11</f>
        <v>Kateřina Ficková</v>
      </c>
      <c r="C22" s="23" t="str">
        <f aca="false">Data!B11</f>
        <v>✓</v>
      </c>
      <c r="D22" s="19" t="n">
        <f aca="false">(IFERROR(LARGE(Data!C11:N11,1),0)+IFERROR(LARGE(Data!C11:N11,2),0)+IFERROR(LARGE(Data!C11:N11,3),0)+IFERROR(LARGE(Data!D11:M11,1),0)+IFERROR(LARGE(Data!D11:M11,2),0))/5</f>
        <v>65.45</v>
      </c>
      <c r="E22" s="20" t="str">
        <f aca="false">COUNTIF(Data!C11:N11,"&gt;"&amp;0)&amp;"/4"</f>
        <v>3/4</v>
      </c>
      <c r="F22" s="12" t="str">
        <f aca="false">IF(MAX(0,3-COUNTIF(Data!C11:N11,"&gt;"&amp;0))=0,"✓","-"&amp;MAX(0,3-COUNTIF(Data!C11:N11,"&gt;"&amp;0))&amp;"× CZPRA")</f>
        <v>✓</v>
      </c>
      <c r="G22" s="13" t="n">
        <f aca="false">Data!C11</f>
        <v>93.9</v>
      </c>
      <c r="H22" s="21" t="s">
        <v>28</v>
      </c>
      <c r="I22" s="21" t="s">
        <v>28</v>
      </c>
      <c r="J22" s="21" t="s">
        <v>28</v>
      </c>
      <c r="K22" s="13" t="n">
        <f aca="false">Data!G11</f>
        <v>83.15</v>
      </c>
      <c r="L22" s="21" t="s">
        <v>28</v>
      </c>
      <c r="M22" s="21" t="s">
        <v>28</v>
      </c>
      <c r="N22" s="21" t="s">
        <v>28</v>
      </c>
      <c r="O22" s="21" t="s">
        <v>28</v>
      </c>
      <c r="P22" s="21" t="s">
        <v>28</v>
      </c>
      <c r="Q22" s="21" t="s">
        <v>28</v>
      </c>
      <c r="R22" s="13" t="n">
        <f aca="false">Data!N11</f>
        <v>67.05</v>
      </c>
    </row>
    <row r="23" customFormat="false" ht="19.5" hidden="false" customHeight="true" outlineLevel="0" collapsed="false">
      <c r="A23" s="7" t="n">
        <v>17</v>
      </c>
      <c r="B23" s="22" t="str">
        <f aca="false">Data!A36</f>
        <v>Laura Dosoudilová</v>
      </c>
      <c r="C23" s="23" t="str">
        <f aca="false">Data!B36</f>
        <v>✓</v>
      </c>
      <c r="D23" s="10" t="n">
        <f aca="false">(IFERROR(LARGE(Data!C36:N36,1),0)+IFERROR(LARGE(Data!C36:N36,2),0)+IFERROR(LARGE(Data!C36:N36,3),0)+IFERROR(LARGE(Data!D36:M36,1),0)+IFERROR(LARGE(Data!D36:M36,2),0))/5</f>
        <v>49.808</v>
      </c>
      <c r="E23" s="11" t="str">
        <f aca="false">COUNTIF(Data!C36:N36,"&gt;"&amp;0)&amp;"/4"</f>
        <v>6/4</v>
      </c>
      <c r="F23" s="12" t="str">
        <f aca="false">IF(MAX(0,3-COUNTIF(Data!C36:N36,"&gt;"&amp;0))=0,"✓","-"&amp;MAX(0,3-COUNTIF(Data!C36:N36,"&gt;"&amp;0))&amp;"× CZPRA")</f>
        <v>✓</v>
      </c>
      <c r="G23" s="13" t="n">
        <f aca="false">Data!C36</f>
        <v>53.66</v>
      </c>
      <c r="H23" s="14" t="s">
        <v>28</v>
      </c>
      <c r="I23" s="14" t="s">
        <v>28</v>
      </c>
      <c r="J23" s="14" t="s">
        <v>28</v>
      </c>
      <c r="K23" s="13" t="n">
        <f aca="false">Data!G36</f>
        <v>50</v>
      </c>
      <c r="L23" s="13" t="n">
        <f aca="false">Data!H36</f>
        <v>47.69</v>
      </c>
      <c r="M23" s="14" t="s">
        <v>28</v>
      </c>
      <c r="N23" s="15" t="n">
        <f aca="false">Data!J36</f>
        <v>25.87</v>
      </c>
      <c r="O23" s="14" t="s">
        <v>28</v>
      </c>
      <c r="P23" s="14" t="s">
        <v>28</v>
      </c>
      <c r="Q23" s="13" t="n">
        <f aca="false">Data!M36</f>
        <v>46.27</v>
      </c>
      <c r="R23" s="13" t="n">
        <f aca="false">Data!N36</f>
        <v>36.36</v>
      </c>
    </row>
    <row r="24" customFormat="false" ht="19.5" hidden="false" customHeight="true" outlineLevel="0" collapsed="false">
      <c r="A24" s="16" t="n">
        <v>18</v>
      </c>
      <c r="B24" s="17" t="str">
        <f aca="false">Data!A14</f>
        <v>Jakub Richter</v>
      </c>
      <c r="C24" s="18" t="n">
        <f aca="false">Data!B14</f>
        <v>0</v>
      </c>
      <c r="D24" s="19" t="n">
        <f aca="false">(IFERROR(LARGE(Data!C14:N14,1),0)+IFERROR(LARGE(Data!C14:N14,2),0)+IFERROR(LARGE(Data!C14:N14,3),0)+IFERROR(LARGE(Data!D14:M14,1),0)+IFERROR(LARGE(Data!D14:M14,2),0))/5</f>
        <v>59.484</v>
      </c>
      <c r="E24" s="20" t="str">
        <f aca="false">COUNTIF(Data!C14:N14,"&gt;"&amp;0)&amp;"/4"</f>
        <v>3/4</v>
      </c>
      <c r="F24" s="12" t="str">
        <f aca="false">IF(MAX(0,3-COUNTIF(Data!C14:N14,"&gt;"&amp;0))=0,"✓","-"&amp;MAX(0,3-COUNTIF(Data!C14:N14,"&gt;"&amp;0))&amp;"× CZPRA")</f>
        <v>✓</v>
      </c>
      <c r="G24" s="13" t="n">
        <f aca="false">Data!C14</f>
        <v>90.24</v>
      </c>
      <c r="H24" s="21" t="s">
        <v>28</v>
      </c>
      <c r="I24" s="21" t="s">
        <v>28</v>
      </c>
      <c r="J24" s="21" t="s">
        <v>28</v>
      </c>
      <c r="K24" s="21" t="s">
        <v>28</v>
      </c>
      <c r="L24" s="21" t="s">
        <v>28</v>
      </c>
      <c r="M24" s="21" t="s">
        <v>28</v>
      </c>
      <c r="N24" s="21" t="s">
        <v>28</v>
      </c>
      <c r="O24" s="13" t="n">
        <f aca="false">Data!K14</f>
        <v>72.34</v>
      </c>
      <c r="P24" s="21" t="s">
        <v>28</v>
      </c>
      <c r="Q24" s="21" t="s">
        <v>28</v>
      </c>
      <c r="R24" s="13" t="n">
        <f aca="false">Data!N14</f>
        <v>62.5</v>
      </c>
    </row>
    <row r="25" customFormat="false" ht="19.5" hidden="false" customHeight="true" outlineLevel="0" collapsed="false">
      <c r="A25" s="7" t="n">
        <v>19</v>
      </c>
      <c r="B25" s="8" t="str">
        <f aca="false">Data!A27</f>
        <v>Daniel Klaus</v>
      </c>
      <c r="C25" s="9" t="n">
        <f aca="false">Data!B27</f>
        <v>0</v>
      </c>
      <c r="D25" s="10" t="n">
        <f aca="false">(IFERROR(LARGE(Data!C27:N27,1),0)+IFERROR(LARGE(Data!C27:N27,2),0)+IFERROR(LARGE(Data!C27:N27,3),0)+IFERROR(LARGE(Data!D27:M27,1),0)+IFERROR(LARGE(Data!D27:M27,2),0))/5</f>
        <v>74.714</v>
      </c>
      <c r="E25" s="11" t="str">
        <f aca="false">COUNTIF(Data!C27:N27,"&gt;"&amp;0)&amp;"/4"</f>
        <v>3/4</v>
      </c>
      <c r="F25" s="24" t="str">
        <f aca="false">IF(MAX(0,3-COUNTIF(Data!C27:N27,"&gt;"&amp;0))=0,"✓","-"&amp;MAX(0,3-COUNTIF(Data!C27:N27,"&gt;"&amp;0))&amp;"× CZPRA")</f>
        <v>✓</v>
      </c>
      <c r="G25" s="13" t="n">
        <f aca="false">Data!C27</f>
        <v>73.17</v>
      </c>
      <c r="H25" s="14" t="s">
        <v>28</v>
      </c>
      <c r="I25" s="14" t="s">
        <v>28</v>
      </c>
      <c r="J25" s="14" t="s">
        <v>28</v>
      </c>
      <c r="K25" s="13" t="n">
        <f aca="false">Data!G27</f>
        <v>71.74</v>
      </c>
      <c r="L25" s="13" t="n">
        <f aca="false">Data!H27</f>
        <v>78.46</v>
      </c>
      <c r="M25" s="14" t="s">
        <v>28</v>
      </c>
      <c r="N25" s="14" t="s">
        <v>28</v>
      </c>
      <c r="O25" s="14" t="s">
        <v>28</v>
      </c>
      <c r="P25" s="14" t="s">
        <v>28</v>
      </c>
      <c r="Q25" s="14" t="s">
        <v>28</v>
      </c>
      <c r="R25" s="14" t="s">
        <v>28</v>
      </c>
    </row>
    <row r="26" customFormat="false" ht="19.5" hidden="false" customHeight="true" outlineLevel="0" collapsed="false">
      <c r="A26" s="16" t="n">
        <v>20</v>
      </c>
      <c r="B26" s="17" t="str">
        <f aca="false">Data!A33</f>
        <v>Tomáš Kresa</v>
      </c>
      <c r="C26" s="18" t="n">
        <f aca="false">Data!B33</f>
        <v>0</v>
      </c>
      <c r="D26" s="19" t="n">
        <f aca="false">(IFERROR(LARGE(Data!C33:N33,1),0)+IFERROR(LARGE(Data!C33:N33,2),0)+IFERROR(LARGE(Data!C33:N33,3),0)+IFERROR(LARGE(Data!D33:M33,1),0)+IFERROR(LARGE(Data!D33:M33,2),0))/5</f>
        <v>55.8</v>
      </c>
      <c r="E26" s="20" t="str">
        <f aca="false">COUNTIF(Data!C33:N33,"&gt;"&amp;0)&amp;"/4"</f>
        <v>4/4</v>
      </c>
      <c r="F26" s="12" t="str">
        <f aca="false">IF(MAX(0,3-COUNTIF(Data!C33:N33,"&gt;"&amp;0))=0,"✓","-"&amp;MAX(0,3-COUNTIF(Data!C33:N33,"&gt;"&amp;0))&amp;"× CZPRA")</f>
        <v>✓</v>
      </c>
      <c r="G26" s="21" t="s">
        <v>28</v>
      </c>
      <c r="H26" s="21" t="s">
        <v>28</v>
      </c>
      <c r="I26" s="21" t="s">
        <v>28</v>
      </c>
      <c r="J26" s="21" t="s">
        <v>28</v>
      </c>
      <c r="K26" s="13" t="n">
        <f aca="false">Data!G33</f>
        <v>57.07</v>
      </c>
      <c r="L26" s="21" t="s">
        <v>28</v>
      </c>
      <c r="M26" s="21" t="s">
        <v>28</v>
      </c>
      <c r="N26" s="13" t="n">
        <f aca="false">Data!J33</f>
        <v>51.75</v>
      </c>
      <c r="O26" s="13" t="n">
        <f aca="false">Data!K33</f>
        <v>43.62</v>
      </c>
      <c r="P26" s="21" t="s">
        <v>28</v>
      </c>
      <c r="Q26" s="21" t="s">
        <v>28</v>
      </c>
      <c r="R26" s="13" t="n">
        <f aca="false">Data!N33</f>
        <v>61.36</v>
      </c>
    </row>
    <row r="27" customFormat="false" ht="19.5" hidden="false" customHeight="true" outlineLevel="0" collapsed="false">
      <c r="A27" s="7" t="n">
        <v>21</v>
      </c>
      <c r="B27" s="22" t="str">
        <f aca="false">Data!A15</f>
        <v>Lenka Dvořák Rousková</v>
      </c>
      <c r="C27" s="23" t="str">
        <f aca="false">Data!B15</f>
        <v>✓</v>
      </c>
      <c r="D27" s="10" t="n">
        <f aca="false">(IFERROR(LARGE(Data!C15:N15,1),0)+IFERROR(LARGE(Data!C15:N15,2),0)+IFERROR(LARGE(Data!C15:N15,3),0)+IFERROR(LARGE(Data!D15:M15,1),0)+IFERROR(LARGE(Data!D15:M15,2),0))/5</f>
        <v>87.442</v>
      </c>
      <c r="E27" s="11" t="str">
        <f aca="false">COUNTIF(Data!C15:N15,"&gt;"&amp;0)&amp;"/4"</f>
        <v>3/4</v>
      </c>
      <c r="F27" s="24" t="str">
        <f aca="false">IF(MAX(0,3-COUNTIF(Data!C15:N15,"&gt;"&amp;0))=0,"✓","-"&amp;MAX(0,3-COUNTIF(Data!C15:N15,"&gt;"&amp;0))&amp;"× CZPRA")</f>
        <v>✓</v>
      </c>
      <c r="G27" s="14" t="s">
        <v>28</v>
      </c>
      <c r="H27" s="13" t="n">
        <f aca="false">Data!D15</f>
        <v>93.9</v>
      </c>
      <c r="I27" s="14" t="s">
        <v>28</v>
      </c>
      <c r="J27" s="14" t="s">
        <v>28</v>
      </c>
      <c r="K27" s="14" t="s">
        <v>28</v>
      </c>
      <c r="L27" s="13" t="n">
        <f aca="false">Data!H15</f>
        <v>89.74</v>
      </c>
      <c r="M27" s="14" t="s">
        <v>28</v>
      </c>
      <c r="N27" s="15" t="n">
        <f aca="false">Data!J15</f>
        <v>69.93</v>
      </c>
      <c r="O27" s="14" t="s">
        <v>28</v>
      </c>
      <c r="P27" s="14" t="s">
        <v>28</v>
      </c>
      <c r="Q27" s="14" t="s">
        <v>28</v>
      </c>
      <c r="R27" s="14" t="s">
        <v>28</v>
      </c>
    </row>
    <row r="28" customFormat="false" ht="19.5" hidden="false" customHeight="true" outlineLevel="0" collapsed="false">
      <c r="A28" s="16" t="n">
        <v>22</v>
      </c>
      <c r="B28" s="17" t="str">
        <f aca="false">Data!A16</f>
        <v>Radek Novak</v>
      </c>
      <c r="C28" s="18" t="n">
        <f aca="false">Data!B16</f>
        <v>0</v>
      </c>
      <c r="D28" s="19" t="n">
        <f aca="false">(IFERROR(LARGE(Data!C16:N16,1),0)+IFERROR(LARGE(Data!C16:N16,2),0)+IFERROR(LARGE(Data!C16:N16,3),0)+IFERROR(LARGE(Data!D16:M16,1),0)+IFERROR(LARGE(Data!D16:M16,2),0))/5</f>
        <v>71.332</v>
      </c>
      <c r="E28" s="20" t="str">
        <f aca="false">COUNTIF(Data!C16:N16,"&gt;"&amp;0)&amp;"/4"</f>
        <v>2/4</v>
      </c>
      <c r="F28" s="24" t="str">
        <f aca="false">IF(MAX(0,3-COUNTIF(Data!C16:N16,"&gt;"&amp;0))=0,"✓","-"&amp;MAX(0,3-COUNTIF(Data!C16:N16,"&gt;"&amp;0))&amp;"× CZPRA")</f>
        <v>-1× CZPRA</v>
      </c>
      <c r="G28" s="21" t="s">
        <v>28</v>
      </c>
      <c r="H28" s="21" t="s">
        <v>28</v>
      </c>
      <c r="I28" s="21" t="s">
        <v>28</v>
      </c>
      <c r="J28" s="21" t="s">
        <v>28</v>
      </c>
      <c r="K28" s="21" t="s">
        <v>28</v>
      </c>
      <c r="L28" s="13" t="n">
        <f aca="false">Data!H16</f>
        <v>84.62</v>
      </c>
      <c r="M28" s="21" t="s">
        <v>28</v>
      </c>
      <c r="N28" s="13" t="n">
        <f aca="false">Data!J16</f>
        <v>93.71</v>
      </c>
      <c r="O28" s="21" t="s">
        <v>28</v>
      </c>
      <c r="P28" s="21" t="s">
        <v>28</v>
      </c>
      <c r="Q28" s="21" t="s">
        <v>28</v>
      </c>
      <c r="R28" s="21" t="s">
        <v>28</v>
      </c>
    </row>
    <row r="29" customFormat="false" ht="19.5" hidden="false" customHeight="true" outlineLevel="0" collapsed="false">
      <c r="A29" s="7" t="n">
        <v>23</v>
      </c>
      <c r="B29" s="8" t="str">
        <f aca="false">Data!A25</f>
        <v>Premysl Hvezda</v>
      </c>
      <c r="C29" s="9" t="n">
        <f aca="false">Data!B25</f>
        <v>0</v>
      </c>
      <c r="D29" s="10" t="n">
        <f aca="false">(IFERROR(LARGE(Data!C25:N25,1),0)+IFERROR(LARGE(Data!C25:N25,2),0)+IFERROR(LARGE(Data!C25:N25,3),0)+IFERROR(LARGE(Data!D25:M25,1),0)+IFERROR(LARGE(Data!D25:M25,2),0))/5</f>
        <v>65.268</v>
      </c>
      <c r="E29" s="11" t="str">
        <f aca="false">COUNTIF(Data!C25:N25,"&gt;"&amp;0)&amp;"/4"</f>
        <v>2/4</v>
      </c>
      <c r="F29" s="24" t="str">
        <f aca="false">IF(MAX(0,3-COUNTIF(Data!C25:N25,"&gt;"&amp;0))=0,"✓","-"&amp;MAX(0,3-COUNTIF(Data!C25:N25,"&gt;"&amp;0))&amp;"× CZPRA")</f>
        <v>-1× CZPRA</v>
      </c>
      <c r="G29" s="14" t="s">
        <v>28</v>
      </c>
      <c r="H29" s="14" t="s">
        <v>28</v>
      </c>
      <c r="I29" s="14" t="s">
        <v>28</v>
      </c>
      <c r="J29" s="14" t="s">
        <v>28</v>
      </c>
      <c r="K29" s="14" t="s">
        <v>28</v>
      </c>
      <c r="L29" s="13" t="n">
        <f aca="false">Data!H25</f>
        <v>74.36</v>
      </c>
      <c r="M29" s="14" t="s">
        <v>28</v>
      </c>
      <c r="N29" s="13" t="n">
        <f aca="false">Data!J25</f>
        <v>88.81</v>
      </c>
      <c r="O29" s="14" t="s">
        <v>28</v>
      </c>
      <c r="P29" s="14" t="s">
        <v>28</v>
      </c>
      <c r="Q29" s="14" t="s">
        <v>28</v>
      </c>
      <c r="R29" s="14" t="s">
        <v>28</v>
      </c>
    </row>
    <row r="30" customFormat="false" ht="19.5" hidden="false" customHeight="true" outlineLevel="0" collapsed="false">
      <c r="A30" s="16" t="n">
        <v>24</v>
      </c>
      <c r="B30" s="22" t="str">
        <f aca="false">Data!A26</f>
        <v>Diana Kubova</v>
      </c>
      <c r="C30" s="23" t="str">
        <f aca="false">Data!B26</f>
        <v>✓</v>
      </c>
      <c r="D30" s="19" t="n">
        <f aca="false">(IFERROR(LARGE(Data!C26:N26,1),0)+IFERROR(LARGE(Data!C26:N26,2),0)+IFERROR(LARGE(Data!C26:N26,3),0)+IFERROR(LARGE(Data!D26:M26,1),0)+IFERROR(LARGE(Data!D26:M26,2),0))/5</f>
        <v>63.312</v>
      </c>
      <c r="E30" s="20" t="str">
        <f aca="false">COUNTIF(Data!C26:N26,"&gt;"&amp;0)&amp;"/4"</f>
        <v>2/4</v>
      </c>
      <c r="F30" s="24" t="str">
        <f aca="false">IF(MAX(0,3-COUNTIF(Data!C26:N26,"&gt;"&amp;0))=0,"✓","-"&amp;MAX(0,3-COUNTIF(Data!C26:N26,"&gt;"&amp;0))&amp;"× CZPRA")</f>
        <v>-1× CZPRA</v>
      </c>
      <c r="G30" s="21" t="s">
        <v>28</v>
      </c>
      <c r="H30" s="21" t="s">
        <v>28</v>
      </c>
      <c r="I30" s="21" t="s">
        <v>28</v>
      </c>
      <c r="J30" s="21" t="s">
        <v>28</v>
      </c>
      <c r="K30" s="21" t="s">
        <v>28</v>
      </c>
      <c r="L30" s="13" t="n">
        <f aca="false">Data!H26</f>
        <v>74.36</v>
      </c>
      <c r="M30" s="21" t="s">
        <v>28</v>
      </c>
      <c r="N30" s="13" t="n">
        <f aca="false">Data!J26</f>
        <v>83.92</v>
      </c>
      <c r="O30" s="21" t="s">
        <v>28</v>
      </c>
      <c r="P30" s="21" t="s">
        <v>28</v>
      </c>
      <c r="Q30" s="21" t="s">
        <v>28</v>
      </c>
      <c r="R30" s="21" t="s">
        <v>28</v>
      </c>
    </row>
    <row r="31" customFormat="false" ht="19.5" hidden="false" customHeight="true" outlineLevel="0" collapsed="false">
      <c r="A31" s="7" t="n">
        <v>25</v>
      </c>
      <c r="B31" s="8" t="str">
        <f aca="false">Data!A23</f>
        <v>Miloslav Jancik</v>
      </c>
      <c r="C31" s="9" t="n">
        <f aca="false">Data!B23</f>
        <v>0</v>
      </c>
      <c r="D31" s="10" t="n">
        <f aca="false">(IFERROR(LARGE(Data!C23:N23,1),0)+IFERROR(LARGE(Data!C23:N23,2),0)+IFERROR(LARGE(Data!C23:N23,3),0)+IFERROR(LARGE(Data!D23:M23,1),0)+IFERROR(LARGE(Data!D23:M23,2),0))/5</f>
        <v>45.142</v>
      </c>
      <c r="E31" s="11" t="str">
        <f aca="false">COUNTIF(Data!C23:N23,"&gt;"&amp;0)&amp;"/4"</f>
        <v>2/4</v>
      </c>
      <c r="F31" s="24" t="str">
        <f aca="false">IF(MAX(0,3-COUNTIF(Data!C23:N23,"&gt;"&amp;0))=0,"✓","-"&amp;MAX(0,3-COUNTIF(Data!C23:N23,"&gt;"&amp;0))&amp;"× CZPRA")</f>
        <v>-1× CZPRA</v>
      </c>
      <c r="G31" s="14" t="s">
        <v>28</v>
      </c>
      <c r="H31" s="14" t="s">
        <v>28</v>
      </c>
      <c r="I31" s="14" t="s">
        <v>28</v>
      </c>
      <c r="J31" s="14" t="s">
        <v>28</v>
      </c>
      <c r="K31" s="14" t="s">
        <v>28</v>
      </c>
      <c r="L31" s="14" t="s">
        <v>28</v>
      </c>
      <c r="M31" s="14" t="s">
        <v>28</v>
      </c>
      <c r="N31" s="14" t="s">
        <v>28</v>
      </c>
      <c r="O31" s="14" t="s">
        <v>28</v>
      </c>
      <c r="P31" s="14" t="s">
        <v>28</v>
      </c>
      <c r="Q31" s="13" t="n">
        <f aca="false">Data!M23</f>
        <v>73.08</v>
      </c>
      <c r="R31" s="13" t="n">
        <f aca="false">Data!N23</f>
        <v>79.55</v>
      </c>
    </row>
    <row r="32" customFormat="false" ht="19.5" hidden="false" customHeight="true" outlineLevel="0" collapsed="false">
      <c r="A32" s="16" t="n">
        <v>26</v>
      </c>
      <c r="B32" s="22" t="str">
        <f aca="false">Data!A24</f>
        <v>Lucie Horka</v>
      </c>
      <c r="C32" s="23" t="str">
        <f aca="false">Data!B24</f>
        <v>✓</v>
      </c>
      <c r="D32" s="19" t="n">
        <f aca="false">(IFERROR(LARGE(Data!C24:N24,1),0)+IFERROR(LARGE(Data!C24:N24,2),0)+IFERROR(LARGE(Data!C24:N24,3),0)+IFERROR(LARGE(Data!D24:M24,1),0)+IFERROR(LARGE(Data!D24:M24,2),0))/5</f>
        <v>60.3</v>
      </c>
      <c r="E32" s="20" t="str">
        <f aca="false">COUNTIF(Data!C24:N24,"&gt;"&amp;0)&amp;"/4"</f>
        <v>2/4</v>
      </c>
      <c r="F32" s="24" t="str">
        <f aca="false">IF(MAX(0,3-COUNTIF(Data!C24:N24,"&gt;"&amp;0))=0,"✓","-"&amp;MAX(0,3-COUNTIF(Data!C24:N24,"&gt;"&amp;0))&amp;"× CZPRA")</f>
        <v>-1× CZPRA</v>
      </c>
      <c r="G32" s="21" t="s">
        <v>28</v>
      </c>
      <c r="H32" s="13" t="n">
        <f aca="false">Data!D24</f>
        <v>80.49</v>
      </c>
      <c r="I32" s="21" t="s">
        <v>28</v>
      </c>
      <c r="J32" s="21" t="s">
        <v>28</v>
      </c>
      <c r="K32" s="21" t="s">
        <v>28</v>
      </c>
      <c r="L32" s="13" t="n">
        <f aca="false">Data!H24</f>
        <v>70.26</v>
      </c>
      <c r="M32" s="21" t="s">
        <v>28</v>
      </c>
      <c r="N32" s="21" t="s">
        <v>28</v>
      </c>
      <c r="O32" s="21" t="s">
        <v>28</v>
      </c>
      <c r="P32" s="21" t="s">
        <v>28</v>
      </c>
      <c r="Q32" s="21" t="s">
        <v>28</v>
      </c>
      <c r="R32" s="21" t="s">
        <v>28</v>
      </c>
    </row>
    <row r="33" customFormat="false" ht="19.5" hidden="false" customHeight="true" outlineLevel="0" collapsed="false">
      <c r="A33" s="7" t="n">
        <v>27</v>
      </c>
      <c r="B33" s="8" t="str">
        <f aca="false">Data!A39</f>
        <v>Jaroslav O. Březina</v>
      </c>
      <c r="C33" s="9" t="n">
        <f aca="false">Data!B39</f>
        <v>0</v>
      </c>
      <c r="D33" s="10" t="n">
        <f aca="false">(IFERROR(LARGE(Data!C39:N39,1),0)+IFERROR(LARGE(Data!C39:N39,2),0)+IFERROR(LARGE(Data!C39:N39,3),0)+IFERROR(LARGE(Data!D39:M39,1),0)+IFERROR(LARGE(Data!D39:M39,2),0))/5</f>
        <v>31.322</v>
      </c>
      <c r="E33" s="11" t="str">
        <f aca="false">COUNTIF(Data!C39:N39,"&gt;"&amp;0)&amp;"/4"</f>
        <v>3/4</v>
      </c>
      <c r="F33" s="12" t="str">
        <f aca="false">IF(MAX(0,3-COUNTIF(Data!C39:N39,"&gt;"&amp;0))=0,"✓","-"&amp;MAX(0,3-COUNTIF(Data!C39:N39,"&gt;"&amp;0))&amp;"× CZPRA")</f>
        <v>✓</v>
      </c>
      <c r="G33" s="13" t="n">
        <f aca="false">Data!C39</f>
        <v>39.02</v>
      </c>
      <c r="H33" s="14" t="s">
        <v>28</v>
      </c>
      <c r="I33" s="14" t="s">
        <v>28</v>
      </c>
      <c r="J33" s="14" t="s">
        <v>28</v>
      </c>
      <c r="K33" s="13" t="n">
        <f aca="false">Data!G39</f>
        <v>44.02</v>
      </c>
      <c r="L33" s="14" t="s">
        <v>28</v>
      </c>
      <c r="M33" s="14" t="s">
        <v>28</v>
      </c>
      <c r="N33" s="14" t="s">
        <v>28</v>
      </c>
      <c r="O33" s="14" t="s">
        <v>28</v>
      </c>
      <c r="P33" s="14" t="s">
        <v>28</v>
      </c>
      <c r="Q33" s="14" t="s">
        <v>28</v>
      </c>
      <c r="R33" s="13" t="n">
        <f aca="false">Data!N39</f>
        <v>29.55</v>
      </c>
    </row>
    <row r="34" customFormat="false" ht="19.5" hidden="false" customHeight="true" outlineLevel="0" collapsed="false">
      <c r="A34" s="16" t="n">
        <v>28</v>
      </c>
      <c r="B34" s="17" t="str">
        <f aca="false">Data!A38</f>
        <v>Radek Škarpich</v>
      </c>
      <c r="C34" s="18" t="n">
        <f aca="false">Data!B38</f>
        <v>0</v>
      </c>
      <c r="D34" s="19" t="n">
        <f aca="false">(IFERROR(LARGE(Data!C38:N38,1),0)+IFERROR(LARGE(Data!C38:N38,2),0)+IFERROR(LARGE(Data!C38:N38,3),0)+IFERROR(LARGE(Data!D38:M38,1),0)+IFERROR(LARGE(Data!D38:M38,2),0))/5</f>
        <v>25.844</v>
      </c>
      <c r="E34" s="20" t="str">
        <f aca="false">COUNTIF(Data!C38:N38,"&gt;"&amp;0)&amp;"/4"</f>
        <v>2/4</v>
      </c>
      <c r="F34" s="24" t="str">
        <f aca="false">IF(MAX(0,3-COUNTIF(Data!C38:N38,"&gt;"&amp;0))=0,"✓","-"&amp;MAX(0,3-COUNTIF(Data!C38:N38,"&gt;"&amp;0))&amp;"× CZPRA")</f>
        <v>-1× CZPRA</v>
      </c>
      <c r="G34" s="13" t="n">
        <f aca="false">Data!C38</f>
        <v>48.78</v>
      </c>
      <c r="H34" s="21" t="s">
        <v>28</v>
      </c>
      <c r="I34" s="21" t="s">
        <v>28</v>
      </c>
      <c r="J34" s="21" t="s">
        <v>28</v>
      </c>
      <c r="K34" s="13" t="n">
        <f aca="false">Data!G38</f>
        <v>40.22</v>
      </c>
      <c r="L34" s="21" t="s">
        <v>28</v>
      </c>
      <c r="M34" s="21" t="s">
        <v>28</v>
      </c>
      <c r="N34" s="21" t="s">
        <v>28</v>
      </c>
      <c r="O34" s="21" t="s">
        <v>28</v>
      </c>
      <c r="P34" s="21" t="s">
        <v>28</v>
      </c>
      <c r="Q34" s="21" t="s">
        <v>28</v>
      </c>
      <c r="R34" s="21" t="s">
        <v>28</v>
      </c>
    </row>
    <row r="35" customFormat="false" ht="19.5" hidden="false" customHeight="true" outlineLevel="0" collapsed="false">
      <c r="A35" s="7" t="n">
        <v>29</v>
      </c>
      <c r="B35" s="8" t="str">
        <f aca="false">Data!A20</f>
        <v>Pavel Jarolím</v>
      </c>
      <c r="C35" s="9" t="n">
        <f aca="false">Data!B20</f>
        <v>0</v>
      </c>
      <c r="D35" s="10" t="n">
        <f aca="false">(IFERROR(LARGE(Data!C20:N20,1),0)+IFERROR(LARGE(Data!C20:N20,2),0)+IFERROR(LARGE(Data!C20:N20,3),0)+IFERROR(LARGE(Data!D20:M20,1),0)+IFERROR(LARGE(Data!D20:M20,2),0))/5</f>
        <v>32.34</v>
      </c>
      <c r="E35" s="11" t="str">
        <f aca="false">COUNTIF(Data!C20:N20,"&gt;"&amp;0)&amp;"/4"</f>
        <v>1/4</v>
      </c>
      <c r="F35" s="24" t="str">
        <f aca="false">IF(MAX(0,3-COUNTIF(Data!C20:N20,"&gt;"&amp;0))=0,"✓","-"&amp;MAX(0,3-COUNTIF(Data!C20:N20,"&gt;"&amp;0))&amp;"× CZPRA")</f>
        <v>-2× CZPRA</v>
      </c>
      <c r="G35" s="14" t="s">
        <v>28</v>
      </c>
      <c r="H35" s="14" t="s">
        <v>28</v>
      </c>
      <c r="I35" s="14" t="s">
        <v>28</v>
      </c>
      <c r="J35" s="14" t="s">
        <v>28</v>
      </c>
      <c r="K35" s="14" t="s">
        <v>28</v>
      </c>
      <c r="L35" s="14" t="s">
        <v>28</v>
      </c>
      <c r="M35" s="14" t="s">
        <v>28</v>
      </c>
      <c r="N35" s="14" t="s">
        <v>28</v>
      </c>
      <c r="O35" s="13" t="n">
        <f aca="false">Data!K20</f>
        <v>80.85</v>
      </c>
      <c r="P35" s="14" t="s">
        <v>28</v>
      </c>
      <c r="Q35" s="14" t="s">
        <v>28</v>
      </c>
      <c r="R35" s="14" t="s">
        <v>28</v>
      </c>
    </row>
    <row r="36" customFormat="false" ht="19.5" hidden="false" customHeight="true" outlineLevel="0" collapsed="false">
      <c r="A36" s="16" t="n">
        <v>30</v>
      </c>
      <c r="B36" s="17" t="str">
        <f aca="false">Data!A22</f>
        <v>Miroslav Šíma</v>
      </c>
      <c r="C36" s="18" t="n">
        <f aca="false">Data!B22</f>
        <v>0</v>
      </c>
      <c r="D36" s="19" t="n">
        <f aca="false">(IFERROR(LARGE(Data!C22:N22,1),0)+IFERROR(LARGE(Data!C22:N22,2),0)+IFERROR(LARGE(Data!C22:N22,3),0)+IFERROR(LARGE(Data!D22:M22,1),0)+IFERROR(LARGE(Data!D22:M22,2),0))/5</f>
        <v>16.098</v>
      </c>
      <c r="E36" s="20" t="str">
        <f aca="false">COUNTIF(Data!C22:N22,"&gt;"&amp;0)&amp;"/4"</f>
        <v>1/4</v>
      </c>
      <c r="F36" s="24" t="str">
        <f aca="false">IF(MAX(0,3-COUNTIF(Data!C22:N22,"&gt;"&amp;0))=0,"✓","-"&amp;MAX(0,3-COUNTIF(Data!C22:N22,"&gt;"&amp;0))&amp;"× CZPRA")</f>
        <v>-2× CZPRA</v>
      </c>
      <c r="G36" s="13" t="n">
        <f aca="false">Data!C22</f>
        <v>80.49</v>
      </c>
      <c r="H36" s="21" t="s">
        <v>28</v>
      </c>
      <c r="I36" s="21" t="s">
        <v>28</v>
      </c>
      <c r="J36" s="21" t="s">
        <v>28</v>
      </c>
      <c r="K36" s="21" t="s">
        <v>28</v>
      </c>
      <c r="L36" s="21" t="s">
        <v>28</v>
      </c>
      <c r="M36" s="21" t="s">
        <v>28</v>
      </c>
      <c r="N36" s="21" t="s">
        <v>28</v>
      </c>
      <c r="O36" s="21" t="s">
        <v>28</v>
      </c>
      <c r="P36" s="21" t="s">
        <v>28</v>
      </c>
      <c r="Q36" s="21" t="s">
        <v>28</v>
      </c>
      <c r="R36" s="21" t="s">
        <v>28</v>
      </c>
    </row>
    <row r="37" customFormat="false" ht="19.5" hidden="false" customHeight="true" outlineLevel="0" collapsed="false">
      <c r="A37" s="7" t="n">
        <v>31</v>
      </c>
      <c r="B37" s="8" t="str">
        <f aca="false">Data!A29</f>
        <v>Lukáš Kvarda</v>
      </c>
      <c r="C37" s="9" t="n">
        <f aca="false">Data!B29</f>
        <v>0</v>
      </c>
      <c r="D37" s="10" t="n">
        <f aca="false">(IFERROR(LARGE(Data!C29:N29,1),0)+IFERROR(LARGE(Data!C29:N29,2),0)+IFERROR(LARGE(Data!C29:N29,3),0)+IFERROR(LARGE(Data!D29:M29,1),0)+IFERROR(LARGE(Data!D29:M29,2),0))/5</f>
        <v>14.146</v>
      </c>
      <c r="E37" s="11" t="str">
        <f aca="false">COUNTIF(Data!C29:N29,"&gt;"&amp;0)&amp;"/4"</f>
        <v>1/4</v>
      </c>
      <c r="F37" s="24" t="str">
        <f aca="false">IF(MAX(0,3-COUNTIF(Data!C29:N29,"&gt;"&amp;0))=0,"✓","-"&amp;MAX(0,3-COUNTIF(Data!C29:N29,"&gt;"&amp;0))&amp;"× CZPRA")</f>
        <v>-2× CZPRA</v>
      </c>
      <c r="G37" s="13" t="n">
        <f aca="false">Data!C29</f>
        <v>70.73</v>
      </c>
      <c r="H37" s="14" t="s">
        <v>28</v>
      </c>
      <c r="I37" s="14" t="s">
        <v>28</v>
      </c>
      <c r="J37" s="14" t="s">
        <v>28</v>
      </c>
      <c r="K37" s="14" t="s">
        <v>28</v>
      </c>
      <c r="L37" s="14" t="s">
        <v>28</v>
      </c>
      <c r="M37" s="14" t="s">
        <v>28</v>
      </c>
      <c r="N37" s="14" t="s">
        <v>28</v>
      </c>
      <c r="O37" s="14" t="s">
        <v>28</v>
      </c>
      <c r="P37" s="14" t="s">
        <v>28</v>
      </c>
      <c r="Q37" s="14" t="s">
        <v>28</v>
      </c>
      <c r="R37" s="14" t="s">
        <v>28</v>
      </c>
    </row>
    <row r="38" customFormat="false" ht="19.5" hidden="false" customHeight="true" outlineLevel="0" collapsed="false">
      <c r="A38" s="16" t="n">
        <v>32</v>
      </c>
      <c r="B38" s="17" t="str">
        <f aca="false">Data!A32</f>
        <v>Michael Prouza</v>
      </c>
      <c r="C38" s="18" t="n">
        <f aca="false">Data!B32</f>
        <v>0</v>
      </c>
      <c r="D38" s="19" t="n">
        <f aca="false">(IFERROR(LARGE(Data!C32:N32,1),0)+IFERROR(LARGE(Data!C32:N32,2),0)+IFERROR(LARGE(Data!C32:N32,3),0)+IFERROR(LARGE(Data!D32:M32,1),0)+IFERROR(LARGE(Data!D32:M32,2),0))/5</f>
        <v>13.17</v>
      </c>
      <c r="E38" s="20" t="str">
        <f aca="false">COUNTIF(Data!C32:N32,"&gt;"&amp;0)&amp;"/4"</f>
        <v>1/4</v>
      </c>
      <c r="F38" s="24" t="str">
        <f aca="false">IF(MAX(0,3-COUNTIF(Data!C32:N32,"&gt;"&amp;0))=0,"✓","-"&amp;MAX(0,3-COUNTIF(Data!C32:N32,"&gt;"&amp;0))&amp;"× CZPRA")</f>
        <v>-2× CZPRA</v>
      </c>
      <c r="G38" s="13" t="n">
        <f aca="false">Data!C32</f>
        <v>65.85</v>
      </c>
      <c r="H38" s="21" t="s">
        <v>28</v>
      </c>
      <c r="I38" s="21" t="s">
        <v>28</v>
      </c>
      <c r="J38" s="21" t="s">
        <v>28</v>
      </c>
      <c r="K38" s="21" t="s">
        <v>28</v>
      </c>
      <c r="L38" s="21" t="s">
        <v>28</v>
      </c>
      <c r="M38" s="21" t="s">
        <v>28</v>
      </c>
      <c r="N38" s="21" t="s">
        <v>28</v>
      </c>
      <c r="O38" s="21" t="s">
        <v>28</v>
      </c>
      <c r="P38" s="21" t="s">
        <v>28</v>
      </c>
      <c r="Q38" s="21" t="s">
        <v>28</v>
      </c>
      <c r="R38" s="21" t="s">
        <v>28</v>
      </c>
    </row>
    <row r="39" customFormat="false" ht="19.5" hidden="false" customHeight="true" outlineLevel="0" collapsed="false">
      <c r="A39" s="7" t="n">
        <v>33</v>
      </c>
      <c r="B39" s="8" t="str">
        <f aca="false">Data!A34</f>
        <v>Ondřej Kvarda</v>
      </c>
      <c r="C39" s="9" t="n">
        <f aca="false">Data!B34</f>
        <v>0</v>
      </c>
      <c r="D39" s="10" t="n">
        <f aca="false">(IFERROR(LARGE(Data!C34:N34,1),0)+IFERROR(LARGE(Data!C34:N34,2),0)+IFERROR(LARGE(Data!C34:N34,3),0)+IFERROR(LARGE(Data!D34:M34,1),0)+IFERROR(LARGE(Data!D34:M34,2),0))/5</f>
        <v>12.196</v>
      </c>
      <c r="E39" s="11" t="str">
        <f aca="false">COUNTIF(Data!C34:N34,"&gt;"&amp;0)&amp;"/4"</f>
        <v>1/4</v>
      </c>
      <c r="F39" s="24" t="str">
        <f aca="false">IF(MAX(0,3-COUNTIF(Data!C34:N34,"&gt;"&amp;0))=0,"✓","-"&amp;MAX(0,3-COUNTIF(Data!C34:N34,"&gt;"&amp;0))&amp;"× CZPRA")</f>
        <v>-2× CZPRA</v>
      </c>
      <c r="G39" s="13" t="n">
        <f aca="false">Data!C34</f>
        <v>60.98</v>
      </c>
      <c r="H39" s="14" t="s">
        <v>28</v>
      </c>
      <c r="I39" s="14" t="s">
        <v>28</v>
      </c>
      <c r="J39" s="14" t="s">
        <v>28</v>
      </c>
      <c r="K39" s="14" t="s">
        <v>28</v>
      </c>
      <c r="L39" s="14" t="s">
        <v>28</v>
      </c>
      <c r="M39" s="14" t="s">
        <v>28</v>
      </c>
      <c r="N39" s="14" t="s">
        <v>28</v>
      </c>
      <c r="O39" s="14" t="s">
        <v>28</v>
      </c>
      <c r="P39" s="14" t="s">
        <v>28</v>
      </c>
      <c r="Q39" s="14" t="s">
        <v>28</v>
      </c>
      <c r="R39" s="14" t="s">
        <v>28</v>
      </c>
    </row>
    <row r="40" customFormat="false" ht="19.5" hidden="false" customHeight="true" outlineLevel="0" collapsed="false">
      <c r="A40" s="16" t="n">
        <v>34</v>
      </c>
      <c r="B40" s="17" t="str">
        <f aca="false">Data!A31</f>
        <v>Robin Mikusiak</v>
      </c>
      <c r="C40" s="18" t="n">
        <f aca="false">Data!B31</f>
        <v>0</v>
      </c>
      <c r="D40" s="19" t="n">
        <f aca="false">(IFERROR(LARGE(Data!C31:N31,1),0)+IFERROR(LARGE(Data!C31:N31,2),0)+IFERROR(LARGE(Data!C31:N31,3),0)+IFERROR(LARGE(Data!D31:M31,1),0)+IFERROR(LARGE(Data!D31:M31,2),0))/5</f>
        <v>22.768</v>
      </c>
      <c r="E40" s="20" t="str">
        <f aca="false">COUNTIF(Data!C31:N31,"&gt;"&amp;0)&amp;"/4"</f>
        <v>1/4</v>
      </c>
      <c r="F40" s="24" t="str">
        <f aca="false">IF(MAX(0,3-COUNTIF(Data!C31:N31,"&gt;"&amp;0))=0,"✓","-"&amp;MAX(0,3-COUNTIF(Data!C31:N31,"&gt;"&amp;0))&amp;"× CZPRA")</f>
        <v>-2× CZPRA</v>
      </c>
      <c r="G40" s="21" t="s">
        <v>28</v>
      </c>
      <c r="H40" s="21" t="s">
        <v>28</v>
      </c>
      <c r="I40" s="21" t="s">
        <v>28</v>
      </c>
      <c r="J40" s="21" t="s">
        <v>28</v>
      </c>
      <c r="K40" s="21" t="s">
        <v>28</v>
      </c>
      <c r="L40" s="13" t="n">
        <f aca="false">Data!H31</f>
        <v>56.92</v>
      </c>
      <c r="M40" s="21" t="s">
        <v>28</v>
      </c>
      <c r="N40" s="21" t="s">
        <v>28</v>
      </c>
      <c r="O40" s="21" t="s">
        <v>28</v>
      </c>
      <c r="P40" s="21" t="s">
        <v>28</v>
      </c>
      <c r="Q40" s="21" t="s">
        <v>28</v>
      </c>
      <c r="R40" s="21" t="s">
        <v>28</v>
      </c>
    </row>
    <row r="41" customFormat="false" ht="19.5" hidden="false" customHeight="true" outlineLevel="0" collapsed="false">
      <c r="A41" s="7" t="n">
        <v>35</v>
      </c>
      <c r="B41" s="8" t="str">
        <f aca="false">Data!A30</f>
        <v>Filip Hebelka</v>
      </c>
      <c r="C41" s="9" t="n">
        <f aca="false">Data!B30</f>
        <v>0</v>
      </c>
      <c r="D41" s="10" t="n">
        <f aca="false">(IFERROR(LARGE(Data!C30:N30,1),0)+IFERROR(LARGE(Data!C30:N30,2),0)+IFERROR(LARGE(Data!C30:N30,3),0)+IFERROR(LARGE(Data!D30:M30,1),0)+IFERROR(LARGE(Data!D30:M30,2),0))/5</f>
        <v>20.852</v>
      </c>
      <c r="E41" s="11" t="str">
        <f aca="false">COUNTIF(Data!C30:N30,"&gt;"&amp;0)&amp;"/4"</f>
        <v>1/4</v>
      </c>
      <c r="F41" s="24" t="str">
        <f aca="false">IF(MAX(0,3-COUNTIF(Data!C30:N30,"&gt;"&amp;0))=0,"✓","-"&amp;MAX(0,3-COUNTIF(Data!C30:N30,"&gt;"&amp;0))&amp;"× CZPRA")</f>
        <v>-2× CZPRA</v>
      </c>
      <c r="G41" s="14" t="s">
        <v>28</v>
      </c>
      <c r="H41" s="14" t="s">
        <v>28</v>
      </c>
      <c r="I41" s="14" t="s">
        <v>28</v>
      </c>
      <c r="J41" s="14" t="s">
        <v>28</v>
      </c>
      <c r="K41" s="14" t="s">
        <v>28</v>
      </c>
      <c r="L41" s="14" t="s">
        <v>28</v>
      </c>
      <c r="M41" s="14" t="s">
        <v>28</v>
      </c>
      <c r="N41" s="14" t="s">
        <v>28</v>
      </c>
      <c r="O41" s="13" t="n">
        <f aca="false">Data!K30</f>
        <v>52.13</v>
      </c>
      <c r="P41" s="14" t="s">
        <v>28</v>
      </c>
      <c r="Q41" s="14" t="s">
        <v>28</v>
      </c>
      <c r="R41" s="14" t="s">
        <v>28</v>
      </c>
    </row>
    <row r="42" customFormat="false" ht="19.5" hidden="false" customHeight="true" outlineLevel="0" collapsed="false">
      <c r="A42" s="16" t="n">
        <v>36</v>
      </c>
      <c r="B42" s="17" t="str">
        <f aca="false">Data!A35</f>
        <v>Ondřej Halama</v>
      </c>
      <c r="C42" s="18" t="n">
        <f aca="false">Data!B35</f>
        <v>0</v>
      </c>
      <c r="D42" s="19" t="n">
        <f aca="false">(IFERROR(LARGE(Data!C35:N35,1),0)+IFERROR(LARGE(Data!C35:N35,2),0)+IFERROR(LARGE(Data!C35:N35,3),0)+IFERROR(LARGE(Data!D35:M35,1),0)+IFERROR(LARGE(Data!D35:M35,2),0))/5</f>
        <v>14.892</v>
      </c>
      <c r="E42" s="20" t="str">
        <f aca="false">COUNTIF(Data!C35:N35,"&gt;"&amp;0)&amp;"/4"</f>
        <v>1/4</v>
      </c>
      <c r="F42" s="24" t="str">
        <f aca="false">IF(MAX(0,3-COUNTIF(Data!C35:N35,"&gt;"&amp;0))=0,"✓","-"&amp;MAX(0,3-COUNTIF(Data!C35:N35,"&gt;"&amp;0))&amp;"× CZPRA")</f>
        <v>-2× CZPRA</v>
      </c>
      <c r="G42" s="21" t="s">
        <v>28</v>
      </c>
      <c r="H42" s="21" t="s">
        <v>28</v>
      </c>
      <c r="I42" s="21" t="s">
        <v>28</v>
      </c>
      <c r="J42" s="21" t="s">
        <v>28</v>
      </c>
      <c r="K42" s="21" t="s">
        <v>28</v>
      </c>
      <c r="L42" s="21" t="s">
        <v>28</v>
      </c>
      <c r="M42" s="21" t="s">
        <v>28</v>
      </c>
      <c r="N42" s="21" t="s">
        <v>28</v>
      </c>
      <c r="O42" s="13" t="n">
        <f aca="false">Data!K35</f>
        <v>37.23</v>
      </c>
      <c r="P42" s="21" t="s">
        <v>28</v>
      </c>
      <c r="Q42" s="21" t="s">
        <v>28</v>
      </c>
      <c r="R42" s="21" t="s">
        <v>28</v>
      </c>
    </row>
    <row r="43" customFormat="false" ht="19.5" hidden="false" customHeight="true" outlineLevel="0" collapsed="false">
      <c r="A43" s="7" t="n">
        <v>37</v>
      </c>
      <c r="B43" s="8" t="str">
        <f aca="false">Data!A37</f>
        <v>Denis Noska</v>
      </c>
      <c r="C43" s="9" t="n">
        <f aca="false">Data!B37</f>
        <v>0</v>
      </c>
      <c r="D43" s="10" t="n">
        <f aca="false">(IFERROR(LARGE(Data!C37:N37,1),0)+IFERROR(LARGE(Data!C37:N37,2),0)+IFERROR(LARGE(Data!C37:N37,3),0)+IFERROR(LARGE(Data!D37:M37,1),0)+IFERROR(LARGE(Data!D37:M37,2),0))/5</f>
        <v>10.212</v>
      </c>
      <c r="E43" s="11" t="str">
        <f aca="false">COUNTIF(Data!C37:N37,"&gt;"&amp;0)&amp;"/4"</f>
        <v>1/4</v>
      </c>
      <c r="F43" s="24" t="str">
        <f aca="false">IF(MAX(0,3-COUNTIF(Data!C37:N37,"&gt;"&amp;0))=0,"✓","-"&amp;MAX(0,3-COUNTIF(Data!C37:N37,"&gt;"&amp;0))&amp;"× CZPRA")</f>
        <v>-2× CZPRA</v>
      </c>
      <c r="G43" s="14" t="s">
        <v>28</v>
      </c>
      <c r="H43" s="14" t="s">
        <v>28</v>
      </c>
      <c r="I43" s="14" t="s">
        <v>28</v>
      </c>
      <c r="J43" s="14" t="s">
        <v>28</v>
      </c>
      <c r="K43" s="14" t="s">
        <v>28</v>
      </c>
      <c r="L43" s="14" t="s">
        <v>28</v>
      </c>
      <c r="M43" s="14" t="s">
        <v>28</v>
      </c>
      <c r="N43" s="14" t="s">
        <v>28</v>
      </c>
      <c r="O43" s="13" t="n">
        <f aca="false">Data!K37</f>
        <v>25.53</v>
      </c>
      <c r="P43" s="14" t="s">
        <v>28</v>
      </c>
      <c r="Q43" s="14" t="s">
        <v>28</v>
      </c>
      <c r="R43" s="14" t="s">
        <v>28</v>
      </c>
    </row>
    <row r="46" customFormat="false" ht="15" hidden="false" customHeight="false" outlineLevel="0" collapsed="false">
      <c r="A46" s="25" t="s">
        <v>29</v>
      </c>
    </row>
    <row r="47" customFormat="false" ht="18" hidden="false" customHeight="true" outlineLevel="0" collapsed="false">
      <c r="B47" s="26" t="s">
        <v>30</v>
      </c>
    </row>
    <row r="48" customFormat="false" ht="18" hidden="false" customHeight="true" outlineLevel="0" collapsed="false">
      <c r="B48" s="27" t="s">
        <v>31</v>
      </c>
    </row>
    <row r="49" customFormat="false" ht="18" hidden="false" customHeight="true" outlineLevel="0" collapsed="false">
      <c r="B49" s="28" t="s">
        <v>32</v>
      </c>
    </row>
    <row r="50" customFormat="false" ht="18" hidden="false" customHeight="true" outlineLevel="0" collapsed="false">
      <c r="B50" s="29" t="s">
        <v>33</v>
      </c>
    </row>
    <row r="51" customFormat="false" ht="18" hidden="false" customHeight="true" outlineLevel="0" collapsed="false">
      <c r="B51" s="30" t="s">
        <v>34</v>
      </c>
    </row>
    <row r="52" customFormat="false" ht="18" hidden="false" customHeight="true" outlineLevel="0" collapsed="false">
      <c r="B52" s="31" t="s">
        <v>35</v>
      </c>
    </row>
    <row r="54" customFormat="false" ht="15" hidden="false" customHeight="false" outlineLevel="0" collapsed="false">
      <c r="A54" s="32" t="s">
        <v>36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</sheetData>
  <mergeCells count="3">
    <mergeCell ref="A1:T1"/>
    <mergeCell ref="A2:T2"/>
    <mergeCell ref="A54:R5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6"/>
    <col collapsed="false" customWidth="true" hidden="false" outlineLevel="0" max="14" min="3" style="0" width="13"/>
  </cols>
  <sheetData>
    <row r="1" customFormat="false" ht="15" hidden="false" customHeight="false" outlineLevel="0" collapsed="false">
      <c r="A1" s="33" t="s">
        <v>11</v>
      </c>
      <c r="B1" s="33" t="s">
        <v>12</v>
      </c>
      <c r="C1" s="33" t="s">
        <v>37</v>
      </c>
      <c r="D1" s="33" t="s">
        <v>38</v>
      </c>
      <c r="E1" s="33" t="s">
        <v>39</v>
      </c>
      <c r="F1" s="33" t="s">
        <v>40</v>
      </c>
      <c r="G1" s="33" t="s">
        <v>41</v>
      </c>
      <c r="H1" s="33" t="s">
        <v>42</v>
      </c>
      <c r="I1" s="33" t="s">
        <v>43</v>
      </c>
      <c r="J1" s="33" t="s">
        <v>44</v>
      </c>
      <c r="K1" s="33" t="s">
        <v>45</v>
      </c>
      <c r="L1" s="33" t="s">
        <v>46</v>
      </c>
      <c r="M1" s="33" t="s">
        <v>47</v>
      </c>
      <c r="N1" s="33" t="s">
        <v>48</v>
      </c>
    </row>
    <row r="2" customFormat="false" ht="15" hidden="false" customHeight="false" outlineLevel="0" collapsed="false">
      <c r="A2" s="34" t="s">
        <v>49</v>
      </c>
      <c r="C2" s="35" t="s">
        <v>14</v>
      </c>
      <c r="D2" s="36" t="s">
        <v>50</v>
      </c>
      <c r="E2" s="36" t="s">
        <v>50</v>
      </c>
      <c r="F2" s="36" t="s">
        <v>50</v>
      </c>
      <c r="G2" s="35" t="s">
        <v>14</v>
      </c>
      <c r="H2" s="36" t="s">
        <v>50</v>
      </c>
      <c r="I2" s="36" t="s">
        <v>50</v>
      </c>
      <c r="J2" s="36" t="s">
        <v>50</v>
      </c>
      <c r="K2" s="35" t="s">
        <v>14</v>
      </c>
      <c r="L2" s="36" t="s">
        <v>50</v>
      </c>
      <c r="M2" s="36" t="s">
        <v>50</v>
      </c>
      <c r="N2" s="35" t="s">
        <v>14</v>
      </c>
    </row>
    <row r="3" customFormat="false" ht="15" hidden="false" customHeight="false" outlineLevel="0" collapsed="false">
      <c r="A3" s="37" t="s">
        <v>51</v>
      </c>
      <c r="B3" s="38"/>
      <c r="C3" s="39" t="n">
        <v>100</v>
      </c>
      <c r="D3" s="40"/>
      <c r="E3" s="39" t="n">
        <v>90</v>
      </c>
      <c r="F3" s="40"/>
      <c r="G3" s="39" t="n">
        <v>100</v>
      </c>
      <c r="H3" s="39" t="n">
        <v>90.26</v>
      </c>
      <c r="I3" s="40"/>
      <c r="J3" s="40"/>
      <c r="K3" s="39" t="n">
        <v>91.49</v>
      </c>
      <c r="L3" s="39" t="n">
        <v>96.91</v>
      </c>
      <c r="M3" s="40"/>
      <c r="N3" s="39" t="n">
        <v>92.05</v>
      </c>
    </row>
    <row r="4" customFormat="false" ht="15" hidden="false" customHeight="false" outlineLevel="0" collapsed="false">
      <c r="A4" s="37" t="s">
        <v>52</v>
      </c>
      <c r="B4" s="38"/>
      <c r="C4" s="41" t="n">
        <v>100</v>
      </c>
      <c r="D4" s="42"/>
      <c r="E4" s="41" t="n">
        <v>97.27</v>
      </c>
      <c r="F4" s="41" t="n">
        <v>91.3</v>
      </c>
      <c r="G4" s="41" t="n">
        <v>98.37</v>
      </c>
      <c r="H4" s="41" t="n">
        <v>93.85</v>
      </c>
      <c r="I4" s="42"/>
      <c r="J4" s="41" t="n">
        <v>100</v>
      </c>
      <c r="K4" s="41" t="n">
        <v>86.17</v>
      </c>
      <c r="L4" s="41" t="n">
        <v>95.88</v>
      </c>
      <c r="M4" s="42"/>
      <c r="N4" s="41" t="n">
        <v>100</v>
      </c>
    </row>
    <row r="5" customFormat="false" ht="15" hidden="false" customHeight="false" outlineLevel="0" collapsed="false">
      <c r="A5" s="37" t="s">
        <v>53</v>
      </c>
      <c r="B5" s="38"/>
      <c r="C5" s="40"/>
      <c r="D5" s="39" t="n">
        <v>96.34</v>
      </c>
      <c r="E5" s="40"/>
      <c r="F5" s="39" t="n">
        <v>98.91</v>
      </c>
      <c r="G5" s="39" t="n">
        <v>99.46</v>
      </c>
      <c r="H5" s="39" t="n">
        <v>91.79</v>
      </c>
      <c r="I5" s="40"/>
      <c r="J5" s="39" t="n">
        <v>93.01</v>
      </c>
      <c r="K5" s="40"/>
      <c r="L5" s="40"/>
      <c r="M5" s="40"/>
      <c r="N5" s="39" t="n">
        <v>100</v>
      </c>
    </row>
    <row r="6" customFormat="false" ht="15" hidden="false" customHeight="false" outlineLevel="0" collapsed="false">
      <c r="A6" s="37" t="s">
        <v>54</v>
      </c>
      <c r="B6" s="38"/>
      <c r="C6" s="42"/>
      <c r="D6" s="41" t="n">
        <v>100</v>
      </c>
      <c r="E6" s="42"/>
      <c r="F6" s="42"/>
      <c r="G6" s="42"/>
      <c r="H6" s="41" t="n">
        <v>100</v>
      </c>
      <c r="I6" s="42"/>
      <c r="J6" s="41" t="n">
        <v>97.2</v>
      </c>
      <c r="K6" s="41" t="n">
        <v>100</v>
      </c>
      <c r="L6" s="42"/>
      <c r="M6" s="42"/>
      <c r="N6" s="42"/>
    </row>
    <row r="7" customFormat="false" ht="15" hidden="false" customHeight="false" outlineLevel="0" collapsed="false">
      <c r="A7" s="37" t="s">
        <v>55</v>
      </c>
      <c r="B7" s="38"/>
      <c r="C7" s="40"/>
      <c r="D7" s="39" t="n">
        <v>97.56</v>
      </c>
      <c r="E7" s="40"/>
      <c r="F7" s="40"/>
      <c r="G7" s="39" t="n">
        <v>93.48</v>
      </c>
      <c r="H7" s="39" t="n">
        <v>94.87</v>
      </c>
      <c r="I7" s="40"/>
      <c r="J7" s="39" t="n">
        <v>95.8</v>
      </c>
      <c r="K7" s="39" t="n">
        <v>93.62</v>
      </c>
      <c r="L7" s="40"/>
      <c r="M7" s="40"/>
      <c r="N7" s="40"/>
    </row>
    <row r="8" customFormat="false" ht="15" hidden="false" customHeight="false" outlineLevel="0" collapsed="false">
      <c r="A8" s="37" t="s">
        <v>56</v>
      </c>
      <c r="B8" s="38"/>
      <c r="C8" s="41" t="n">
        <v>91.46</v>
      </c>
      <c r="D8" s="42"/>
      <c r="E8" s="42"/>
      <c r="F8" s="42"/>
      <c r="G8" s="41" t="n">
        <v>92.39</v>
      </c>
      <c r="H8" s="42"/>
      <c r="I8" s="42"/>
      <c r="J8" s="42"/>
      <c r="K8" s="41" t="n">
        <v>90.43</v>
      </c>
      <c r="L8" s="42"/>
      <c r="M8" s="42"/>
      <c r="N8" s="41" t="n">
        <v>92.05</v>
      </c>
    </row>
    <row r="9" customFormat="false" ht="15" hidden="false" customHeight="false" outlineLevel="0" collapsed="false">
      <c r="A9" s="37" t="s">
        <v>57</v>
      </c>
      <c r="B9" s="38"/>
      <c r="C9" s="40"/>
      <c r="D9" s="39" t="n">
        <v>97.56</v>
      </c>
      <c r="E9" s="40"/>
      <c r="F9" s="40"/>
      <c r="G9" s="40"/>
      <c r="H9" s="39" t="n">
        <v>93.33</v>
      </c>
      <c r="I9" s="40"/>
      <c r="J9" s="39" t="n">
        <v>67.83</v>
      </c>
      <c r="K9" s="40"/>
      <c r="L9" s="40"/>
      <c r="M9" s="40"/>
      <c r="N9" s="39" t="n">
        <v>90.91</v>
      </c>
    </row>
    <row r="10" customFormat="false" ht="15" hidden="false" customHeight="false" outlineLevel="0" collapsed="false">
      <c r="A10" s="37" t="s">
        <v>58</v>
      </c>
      <c r="B10" s="38"/>
      <c r="C10" s="41" t="n">
        <v>82.93</v>
      </c>
      <c r="D10" s="42"/>
      <c r="E10" s="42"/>
      <c r="F10" s="42"/>
      <c r="G10" s="41" t="n">
        <v>85.33</v>
      </c>
      <c r="H10" s="41" t="n">
        <v>83.08</v>
      </c>
      <c r="I10" s="42"/>
      <c r="J10" s="41" t="n">
        <v>91.61</v>
      </c>
      <c r="K10" s="41" t="n">
        <v>72.34</v>
      </c>
      <c r="L10" s="42"/>
      <c r="M10" s="42"/>
      <c r="N10" s="41" t="n">
        <v>90.91</v>
      </c>
    </row>
    <row r="11" customFormat="false" ht="15" hidden="false" customHeight="false" outlineLevel="0" collapsed="false">
      <c r="A11" s="43" t="s">
        <v>59</v>
      </c>
      <c r="B11" s="23" t="s">
        <v>60</v>
      </c>
      <c r="C11" s="39" t="n">
        <v>93.9</v>
      </c>
      <c r="D11" s="40"/>
      <c r="E11" s="40"/>
      <c r="F11" s="40"/>
      <c r="G11" s="39" t="n">
        <v>83.15</v>
      </c>
      <c r="H11" s="40"/>
      <c r="I11" s="40"/>
      <c r="J11" s="40"/>
      <c r="K11" s="40"/>
      <c r="L11" s="40"/>
      <c r="M11" s="40"/>
      <c r="N11" s="39" t="n">
        <v>67.05</v>
      </c>
    </row>
    <row r="12" customFormat="false" ht="15" hidden="false" customHeight="false" outlineLevel="0" collapsed="false">
      <c r="A12" s="43" t="s">
        <v>61</v>
      </c>
      <c r="B12" s="23" t="s">
        <v>60</v>
      </c>
      <c r="C12" s="41" t="n">
        <v>79.27</v>
      </c>
      <c r="D12" s="42"/>
      <c r="E12" s="42"/>
      <c r="F12" s="42"/>
      <c r="G12" s="41" t="n">
        <v>85.33</v>
      </c>
      <c r="H12" s="41" t="n">
        <v>75.9</v>
      </c>
      <c r="I12" s="42"/>
      <c r="J12" s="41" t="n">
        <v>88.81</v>
      </c>
      <c r="K12" s="42"/>
      <c r="L12" s="42"/>
      <c r="M12" s="41" t="n">
        <v>80.88</v>
      </c>
      <c r="N12" s="41" t="n">
        <v>86.36</v>
      </c>
    </row>
    <row r="13" customFormat="false" ht="15" hidden="false" customHeight="false" outlineLevel="0" collapsed="false">
      <c r="A13" s="37" t="s">
        <v>62</v>
      </c>
      <c r="B13" s="38"/>
      <c r="C13" s="39" t="n">
        <v>76.83</v>
      </c>
      <c r="D13" s="40"/>
      <c r="E13" s="40"/>
      <c r="F13" s="40"/>
      <c r="G13" s="39" t="n">
        <v>75.54</v>
      </c>
      <c r="H13" s="40"/>
      <c r="I13" s="40"/>
      <c r="J13" s="40"/>
      <c r="K13" s="39" t="n">
        <v>71.28</v>
      </c>
      <c r="L13" s="40"/>
      <c r="M13" s="40"/>
      <c r="N13" s="39" t="n">
        <v>87.5</v>
      </c>
    </row>
    <row r="14" customFormat="false" ht="15" hidden="false" customHeight="false" outlineLevel="0" collapsed="false">
      <c r="A14" s="37" t="s">
        <v>63</v>
      </c>
      <c r="B14" s="38"/>
      <c r="C14" s="41" t="n">
        <v>90.24</v>
      </c>
      <c r="D14" s="42"/>
      <c r="E14" s="42"/>
      <c r="F14" s="42"/>
      <c r="G14" s="42"/>
      <c r="H14" s="42"/>
      <c r="I14" s="42"/>
      <c r="J14" s="42"/>
      <c r="K14" s="41" t="n">
        <v>72.34</v>
      </c>
      <c r="L14" s="42"/>
      <c r="M14" s="42"/>
      <c r="N14" s="41" t="n">
        <v>62.5</v>
      </c>
    </row>
    <row r="15" customFormat="false" ht="15" hidden="false" customHeight="false" outlineLevel="0" collapsed="false">
      <c r="A15" s="43" t="s">
        <v>64</v>
      </c>
      <c r="B15" s="23" t="s">
        <v>60</v>
      </c>
      <c r="C15" s="40"/>
      <c r="D15" s="39" t="n">
        <v>93.9</v>
      </c>
      <c r="E15" s="40"/>
      <c r="F15" s="40"/>
      <c r="G15" s="40"/>
      <c r="H15" s="39" t="n">
        <v>89.74</v>
      </c>
      <c r="I15" s="40"/>
      <c r="J15" s="39" t="n">
        <v>69.93</v>
      </c>
      <c r="K15" s="40"/>
      <c r="L15" s="40"/>
      <c r="M15" s="40"/>
      <c r="N15" s="40"/>
    </row>
    <row r="16" customFormat="false" ht="15" hidden="false" customHeight="false" outlineLevel="0" collapsed="false">
      <c r="A16" s="37" t="s">
        <v>65</v>
      </c>
      <c r="B16" s="38"/>
      <c r="C16" s="42"/>
      <c r="D16" s="42"/>
      <c r="E16" s="42"/>
      <c r="F16" s="42"/>
      <c r="G16" s="42"/>
      <c r="H16" s="41" t="n">
        <v>84.62</v>
      </c>
      <c r="I16" s="42"/>
      <c r="J16" s="41" t="n">
        <v>93.71</v>
      </c>
      <c r="K16" s="42"/>
      <c r="L16" s="42"/>
      <c r="M16" s="42"/>
      <c r="N16" s="42"/>
    </row>
    <row r="17" customFormat="false" ht="15" hidden="false" customHeight="false" outlineLevel="0" collapsed="false">
      <c r="A17" s="37" t="s">
        <v>66</v>
      </c>
      <c r="B17" s="38"/>
      <c r="C17" s="39" t="n">
        <v>84.15</v>
      </c>
      <c r="D17" s="40"/>
      <c r="E17" s="40"/>
      <c r="F17" s="39" t="n">
        <v>65.88</v>
      </c>
      <c r="G17" s="39" t="n">
        <v>80.43</v>
      </c>
      <c r="H17" s="40"/>
      <c r="I17" s="39" t="n">
        <v>86.05</v>
      </c>
      <c r="J17" s="40"/>
      <c r="K17" s="40"/>
      <c r="L17" s="40"/>
      <c r="M17" s="40"/>
      <c r="N17" s="39" t="n">
        <v>60.23</v>
      </c>
    </row>
    <row r="18" customFormat="false" ht="15" hidden="false" customHeight="false" outlineLevel="0" collapsed="false">
      <c r="A18" s="37" t="s">
        <v>67</v>
      </c>
      <c r="B18" s="38"/>
      <c r="C18" s="41" t="n">
        <v>84.15</v>
      </c>
      <c r="D18" s="42"/>
      <c r="E18" s="42"/>
      <c r="F18" s="41" t="n">
        <v>89.41</v>
      </c>
      <c r="G18" s="41" t="n">
        <v>76.63</v>
      </c>
      <c r="H18" s="42"/>
      <c r="I18" s="41" t="n">
        <v>74.42</v>
      </c>
      <c r="J18" s="42"/>
      <c r="K18" s="41" t="n">
        <v>54.26</v>
      </c>
      <c r="L18" s="42"/>
      <c r="M18" s="42"/>
      <c r="N18" s="41" t="n">
        <v>64.77</v>
      </c>
    </row>
    <row r="19" customFormat="false" ht="15" hidden="false" customHeight="false" outlineLevel="0" collapsed="false">
      <c r="A19" s="37" t="s">
        <v>68</v>
      </c>
      <c r="B19" s="38"/>
      <c r="C19" s="39" t="n">
        <v>84.15</v>
      </c>
      <c r="D19" s="40"/>
      <c r="E19" s="40"/>
      <c r="F19" s="40"/>
      <c r="G19" s="39" t="n">
        <v>76.63</v>
      </c>
      <c r="H19" s="40"/>
      <c r="I19" s="40"/>
      <c r="J19" s="40"/>
      <c r="K19" s="39" t="n">
        <v>60.64</v>
      </c>
      <c r="L19" s="40"/>
      <c r="M19" s="40"/>
      <c r="N19" s="39" t="n">
        <v>82.95</v>
      </c>
    </row>
    <row r="20" customFormat="false" ht="15" hidden="false" customHeight="false" outlineLevel="0" collapsed="false">
      <c r="A20" s="37" t="s">
        <v>69</v>
      </c>
      <c r="B20" s="38"/>
      <c r="C20" s="42"/>
      <c r="D20" s="42"/>
      <c r="E20" s="42"/>
      <c r="F20" s="42"/>
      <c r="G20" s="42"/>
      <c r="H20" s="42"/>
      <c r="I20" s="42"/>
      <c r="J20" s="42"/>
      <c r="K20" s="41" t="n">
        <v>80.85</v>
      </c>
      <c r="L20" s="42"/>
      <c r="M20" s="42"/>
      <c r="N20" s="42"/>
    </row>
    <row r="21" customFormat="false" ht="15" hidden="false" customHeight="false" outlineLevel="0" collapsed="false">
      <c r="A21" s="37" t="s">
        <v>70</v>
      </c>
      <c r="B21" s="38"/>
      <c r="C21" s="39" t="n">
        <v>80.49</v>
      </c>
      <c r="D21" s="40"/>
      <c r="E21" s="40"/>
      <c r="F21" s="39" t="n">
        <v>77.65</v>
      </c>
      <c r="G21" s="39" t="n">
        <v>73.91</v>
      </c>
      <c r="H21" s="40"/>
      <c r="I21" s="39" t="n">
        <v>65.12</v>
      </c>
      <c r="J21" s="40"/>
      <c r="K21" s="39" t="n">
        <v>52.13</v>
      </c>
      <c r="L21" s="40"/>
      <c r="M21" s="40"/>
      <c r="N21" s="40"/>
    </row>
    <row r="22" customFormat="false" ht="15" hidden="false" customHeight="false" outlineLevel="0" collapsed="false">
      <c r="A22" s="37" t="s">
        <v>71</v>
      </c>
      <c r="B22" s="38"/>
      <c r="C22" s="41" t="n">
        <v>80.49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customFormat="false" ht="15" hidden="false" customHeight="false" outlineLevel="0" collapsed="false">
      <c r="A23" s="37" t="s">
        <v>72</v>
      </c>
      <c r="B23" s="38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39" t="n">
        <v>73.08</v>
      </c>
      <c r="N23" s="39" t="n">
        <v>79.55</v>
      </c>
    </row>
    <row r="24" customFormat="false" ht="15" hidden="false" customHeight="false" outlineLevel="0" collapsed="false">
      <c r="A24" s="43" t="s">
        <v>73</v>
      </c>
      <c r="B24" s="23" t="s">
        <v>60</v>
      </c>
      <c r="C24" s="42"/>
      <c r="D24" s="41" t="n">
        <v>80.49</v>
      </c>
      <c r="E24" s="42"/>
      <c r="F24" s="42"/>
      <c r="G24" s="42"/>
      <c r="H24" s="41" t="n">
        <v>70.26</v>
      </c>
      <c r="I24" s="42"/>
      <c r="J24" s="42"/>
      <c r="K24" s="42"/>
      <c r="L24" s="42"/>
      <c r="M24" s="42"/>
      <c r="N24" s="42"/>
    </row>
    <row r="25" customFormat="false" ht="15" hidden="false" customHeight="false" outlineLevel="0" collapsed="false">
      <c r="A25" s="37" t="s">
        <v>74</v>
      </c>
      <c r="B25" s="38"/>
      <c r="C25" s="40"/>
      <c r="D25" s="40"/>
      <c r="E25" s="40"/>
      <c r="F25" s="40"/>
      <c r="G25" s="40"/>
      <c r="H25" s="39" t="n">
        <v>74.36</v>
      </c>
      <c r="I25" s="40"/>
      <c r="J25" s="39" t="n">
        <v>88.81</v>
      </c>
      <c r="K25" s="40"/>
      <c r="L25" s="40"/>
      <c r="M25" s="40"/>
      <c r="N25" s="40"/>
    </row>
    <row r="26" customFormat="false" ht="15" hidden="false" customHeight="false" outlineLevel="0" collapsed="false">
      <c r="A26" s="43" t="s">
        <v>75</v>
      </c>
      <c r="B26" s="23" t="s">
        <v>60</v>
      </c>
      <c r="C26" s="42"/>
      <c r="D26" s="42"/>
      <c r="E26" s="42"/>
      <c r="F26" s="42"/>
      <c r="G26" s="42"/>
      <c r="H26" s="41" t="n">
        <v>74.36</v>
      </c>
      <c r="I26" s="42"/>
      <c r="J26" s="41" t="n">
        <v>83.92</v>
      </c>
      <c r="K26" s="42"/>
      <c r="L26" s="42"/>
      <c r="M26" s="42"/>
      <c r="N26" s="42"/>
    </row>
    <row r="27" customFormat="false" ht="15" hidden="false" customHeight="false" outlineLevel="0" collapsed="false">
      <c r="A27" s="37" t="s">
        <v>76</v>
      </c>
      <c r="B27" s="38"/>
      <c r="C27" s="39" t="n">
        <v>73.17</v>
      </c>
      <c r="D27" s="40"/>
      <c r="E27" s="40"/>
      <c r="F27" s="40"/>
      <c r="G27" s="39" t="n">
        <v>71.74</v>
      </c>
      <c r="H27" s="39" t="n">
        <v>78.46</v>
      </c>
      <c r="I27" s="40"/>
      <c r="J27" s="40"/>
      <c r="K27" s="40"/>
      <c r="L27" s="40"/>
      <c r="M27" s="40"/>
      <c r="N27" s="40"/>
    </row>
    <row r="28" customFormat="false" ht="15" hidden="false" customHeight="false" outlineLevel="0" collapsed="false">
      <c r="A28" s="37" t="s">
        <v>77</v>
      </c>
      <c r="B28" s="38"/>
      <c r="C28" s="41" t="n">
        <v>75.61</v>
      </c>
      <c r="D28" s="42"/>
      <c r="E28" s="42"/>
      <c r="F28" s="42"/>
      <c r="G28" s="41" t="n">
        <v>66.85</v>
      </c>
      <c r="H28" s="41" t="n">
        <v>69.23</v>
      </c>
      <c r="I28" s="42"/>
      <c r="J28" s="42"/>
      <c r="K28" s="42"/>
      <c r="L28" s="42"/>
      <c r="M28" s="42"/>
      <c r="N28" s="41" t="n">
        <v>62.5</v>
      </c>
    </row>
    <row r="29" customFormat="false" ht="15" hidden="false" customHeight="false" outlineLevel="0" collapsed="false">
      <c r="A29" s="37" t="s">
        <v>78</v>
      </c>
      <c r="B29" s="38"/>
      <c r="C29" s="39" t="n">
        <v>70.73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</row>
    <row r="30" customFormat="false" ht="15" hidden="false" customHeight="false" outlineLevel="0" collapsed="false">
      <c r="A30" s="37" t="s">
        <v>79</v>
      </c>
      <c r="B30" s="38"/>
      <c r="C30" s="42"/>
      <c r="D30" s="42"/>
      <c r="E30" s="42"/>
      <c r="F30" s="42"/>
      <c r="G30" s="42"/>
      <c r="H30" s="42"/>
      <c r="I30" s="42"/>
      <c r="J30" s="42"/>
      <c r="K30" s="41" t="n">
        <v>52.13</v>
      </c>
      <c r="L30" s="42"/>
      <c r="M30" s="42"/>
      <c r="N30" s="42"/>
    </row>
    <row r="31" customFormat="false" ht="15" hidden="false" customHeight="false" outlineLevel="0" collapsed="false">
      <c r="A31" s="37" t="s">
        <v>80</v>
      </c>
      <c r="B31" s="38"/>
      <c r="C31" s="40"/>
      <c r="D31" s="40"/>
      <c r="E31" s="40"/>
      <c r="F31" s="40"/>
      <c r="G31" s="40"/>
      <c r="H31" s="39" t="n">
        <v>56.92</v>
      </c>
      <c r="I31" s="40"/>
      <c r="J31" s="40"/>
      <c r="K31" s="40"/>
      <c r="L31" s="40"/>
      <c r="M31" s="40"/>
      <c r="N31" s="40"/>
    </row>
    <row r="32" customFormat="false" ht="15" hidden="false" customHeight="false" outlineLevel="0" collapsed="false">
      <c r="A32" s="37" t="s">
        <v>81</v>
      </c>
      <c r="B32" s="38"/>
      <c r="C32" s="41" t="n">
        <v>65.85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customFormat="false" ht="15" hidden="false" customHeight="false" outlineLevel="0" collapsed="false">
      <c r="A33" s="37" t="s">
        <v>82</v>
      </c>
      <c r="B33" s="38"/>
      <c r="C33" s="40"/>
      <c r="D33" s="40"/>
      <c r="E33" s="40"/>
      <c r="F33" s="40"/>
      <c r="G33" s="39" t="n">
        <v>57.07</v>
      </c>
      <c r="H33" s="40"/>
      <c r="I33" s="40"/>
      <c r="J33" s="39" t="n">
        <v>51.75</v>
      </c>
      <c r="K33" s="39" t="n">
        <v>43.62</v>
      </c>
      <c r="L33" s="40"/>
      <c r="M33" s="40"/>
      <c r="N33" s="39" t="n">
        <v>61.36</v>
      </c>
    </row>
    <row r="34" customFormat="false" ht="15" hidden="false" customHeight="false" outlineLevel="0" collapsed="false">
      <c r="A34" s="37" t="s">
        <v>83</v>
      </c>
      <c r="B34" s="38"/>
      <c r="C34" s="41" t="n">
        <v>60.98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customFormat="false" ht="15" hidden="false" customHeight="false" outlineLevel="0" collapsed="false">
      <c r="A35" s="37" t="s">
        <v>84</v>
      </c>
      <c r="B35" s="38"/>
      <c r="C35" s="40"/>
      <c r="D35" s="40"/>
      <c r="E35" s="40"/>
      <c r="F35" s="40"/>
      <c r="G35" s="40"/>
      <c r="H35" s="40"/>
      <c r="I35" s="40"/>
      <c r="J35" s="40"/>
      <c r="K35" s="39" t="n">
        <v>37.23</v>
      </c>
      <c r="L35" s="40"/>
      <c r="M35" s="40"/>
      <c r="N35" s="40"/>
    </row>
    <row r="36" customFormat="false" ht="15" hidden="false" customHeight="false" outlineLevel="0" collapsed="false">
      <c r="A36" s="43" t="s">
        <v>85</v>
      </c>
      <c r="B36" s="23" t="s">
        <v>60</v>
      </c>
      <c r="C36" s="41" t="n">
        <v>53.66</v>
      </c>
      <c r="D36" s="42"/>
      <c r="E36" s="42"/>
      <c r="F36" s="42"/>
      <c r="G36" s="41" t="n">
        <v>50</v>
      </c>
      <c r="H36" s="41" t="n">
        <v>47.69</v>
      </c>
      <c r="I36" s="42"/>
      <c r="J36" s="41" t="n">
        <v>25.87</v>
      </c>
      <c r="K36" s="42"/>
      <c r="L36" s="42"/>
      <c r="M36" s="41" t="n">
        <v>46.27</v>
      </c>
      <c r="N36" s="41" t="n">
        <v>36.36</v>
      </c>
    </row>
    <row r="37" customFormat="false" ht="15" hidden="false" customHeight="false" outlineLevel="0" collapsed="false">
      <c r="A37" s="37" t="s">
        <v>86</v>
      </c>
      <c r="B37" s="38"/>
      <c r="C37" s="40"/>
      <c r="D37" s="40"/>
      <c r="E37" s="40"/>
      <c r="F37" s="40"/>
      <c r="G37" s="40"/>
      <c r="H37" s="40"/>
      <c r="I37" s="40"/>
      <c r="J37" s="40"/>
      <c r="K37" s="39" t="n">
        <v>25.53</v>
      </c>
      <c r="L37" s="40"/>
      <c r="M37" s="40"/>
      <c r="N37" s="40"/>
    </row>
    <row r="38" customFormat="false" ht="15" hidden="false" customHeight="false" outlineLevel="0" collapsed="false">
      <c r="A38" s="37" t="s">
        <v>87</v>
      </c>
      <c r="B38" s="38"/>
      <c r="C38" s="41" t="n">
        <v>48.78</v>
      </c>
      <c r="D38" s="42"/>
      <c r="E38" s="42"/>
      <c r="F38" s="42"/>
      <c r="G38" s="41" t="n">
        <v>40.22</v>
      </c>
      <c r="H38" s="42"/>
      <c r="I38" s="42"/>
      <c r="J38" s="42"/>
      <c r="K38" s="42"/>
      <c r="L38" s="42"/>
      <c r="M38" s="42"/>
      <c r="N38" s="42"/>
    </row>
    <row r="39" customFormat="false" ht="15" hidden="false" customHeight="false" outlineLevel="0" collapsed="false">
      <c r="A39" s="37" t="s">
        <v>88</v>
      </c>
      <c r="B39" s="38"/>
      <c r="C39" s="39" t="n">
        <v>39.02</v>
      </c>
      <c r="D39" s="40"/>
      <c r="E39" s="40"/>
      <c r="F39" s="40"/>
      <c r="G39" s="39" t="n">
        <v>44.02</v>
      </c>
      <c r="H39" s="40"/>
      <c r="I39" s="40"/>
      <c r="J39" s="40"/>
      <c r="K39" s="40"/>
      <c r="L39" s="40"/>
      <c r="M39" s="40"/>
      <c r="N39" s="39" t="n">
        <v>29.55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26"/>
    <col collapsed="false" customWidth="true" hidden="false" outlineLevel="0" max="3" min="3" style="0" width="14"/>
    <col collapsed="false" customWidth="true" hidden="false" outlineLevel="0" max="4" min="4" style="0" width="12"/>
  </cols>
  <sheetData>
    <row r="1" customFormat="false" ht="15" hidden="false" customHeight="false" outlineLevel="0" collapsed="false">
      <c r="A1" s="44" t="s">
        <v>10</v>
      </c>
      <c r="B1" s="44" t="s">
        <v>89</v>
      </c>
      <c r="C1" s="44" t="s">
        <v>90</v>
      </c>
      <c r="D1" s="44" t="s">
        <v>91</v>
      </c>
    </row>
    <row r="2" customFormat="false" ht="15" hidden="false" customHeight="false" outlineLevel="0" collapsed="false">
      <c r="A2" s="0" t="n">
        <v>1</v>
      </c>
      <c r="B2" s="0" t="s">
        <v>37</v>
      </c>
      <c r="C2" s="0" t="s">
        <v>92</v>
      </c>
      <c r="D2" s="45" t="s">
        <v>14</v>
      </c>
    </row>
    <row r="3" customFormat="false" ht="15" hidden="false" customHeight="false" outlineLevel="0" collapsed="false">
      <c r="A3" s="0" t="n">
        <v>2</v>
      </c>
      <c r="B3" s="0" t="s">
        <v>38</v>
      </c>
      <c r="C3" s="0" t="s">
        <v>93</v>
      </c>
      <c r="D3" s="46" t="s">
        <v>50</v>
      </c>
    </row>
    <row r="4" customFormat="false" ht="15" hidden="false" customHeight="false" outlineLevel="0" collapsed="false">
      <c r="A4" s="0" t="n">
        <v>3</v>
      </c>
      <c r="B4" s="0" t="s">
        <v>39</v>
      </c>
      <c r="C4" s="0" t="s">
        <v>94</v>
      </c>
      <c r="D4" s="46" t="s">
        <v>50</v>
      </c>
    </row>
    <row r="5" customFormat="false" ht="15" hidden="false" customHeight="false" outlineLevel="0" collapsed="false">
      <c r="A5" s="0" t="n">
        <v>4</v>
      </c>
      <c r="B5" s="0" t="s">
        <v>40</v>
      </c>
      <c r="C5" s="0" t="s">
        <v>95</v>
      </c>
      <c r="D5" s="46" t="s">
        <v>50</v>
      </c>
    </row>
    <row r="6" customFormat="false" ht="15" hidden="false" customHeight="false" outlineLevel="0" collapsed="false">
      <c r="A6" s="0" t="n">
        <v>5</v>
      </c>
      <c r="B6" s="0" t="s">
        <v>41</v>
      </c>
      <c r="C6" s="0" t="s">
        <v>96</v>
      </c>
      <c r="D6" s="45" t="s">
        <v>14</v>
      </c>
    </row>
    <row r="7" customFormat="false" ht="15" hidden="false" customHeight="false" outlineLevel="0" collapsed="false">
      <c r="A7" s="0" t="n">
        <v>6</v>
      </c>
      <c r="B7" s="0" t="s">
        <v>42</v>
      </c>
      <c r="C7" s="0" t="s">
        <v>97</v>
      </c>
      <c r="D7" s="46" t="s">
        <v>50</v>
      </c>
    </row>
    <row r="8" customFormat="false" ht="15" hidden="false" customHeight="false" outlineLevel="0" collapsed="false">
      <c r="A8" s="0" t="n">
        <v>7</v>
      </c>
      <c r="B8" s="0" t="s">
        <v>43</v>
      </c>
      <c r="C8" s="0" t="s">
        <v>98</v>
      </c>
      <c r="D8" s="46" t="s">
        <v>50</v>
      </c>
    </row>
    <row r="9" customFormat="false" ht="15" hidden="false" customHeight="false" outlineLevel="0" collapsed="false">
      <c r="A9" s="0" t="n">
        <v>8</v>
      </c>
      <c r="B9" s="0" t="s">
        <v>44</v>
      </c>
      <c r="C9" s="0" t="s">
        <v>98</v>
      </c>
      <c r="D9" s="46" t="s">
        <v>50</v>
      </c>
    </row>
    <row r="10" customFormat="false" ht="15" hidden="false" customHeight="false" outlineLevel="0" collapsed="false">
      <c r="A10" s="0" t="n">
        <v>9</v>
      </c>
      <c r="B10" s="0" t="s">
        <v>45</v>
      </c>
      <c r="C10" s="0" t="s">
        <v>99</v>
      </c>
      <c r="D10" s="45" t="s">
        <v>14</v>
      </c>
    </row>
    <row r="11" customFormat="false" ht="15" hidden="false" customHeight="false" outlineLevel="0" collapsed="false">
      <c r="A11" s="0" t="n">
        <v>10</v>
      </c>
      <c r="B11" s="0" t="s">
        <v>46</v>
      </c>
      <c r="C11" s="0" t="s">
        <v>100</v>
      </c>
      <c r="D11" s="46" t="s">
        <v>50</v>
      </c>
    </row>
    <row r="12" customFormat="false" ht="15" hidden="false" customHeight="false" outlineLevel="0" collapsed="false">
      <c r="A12" s="0" t="n">
        <v>11</v>
      </c>
      <c r="B12" s="0" t="s">
        <v>47</v>
      </c>
      <c r="C12" s="0" t="s">
        <v>101</v>
      </c>
      <c r="D12" s="46" t="s">
        <v>50</v>
      </c>
    </row>
    <row r="13" customFormat="false" ht="15" hidden="false" customHeight="false" outlineLevel="0" collapsed="false">
      <c r="A13" s="0" t="n">
        <v>12</v>
      </c>
      <c r="B13" s="0" t="s">
        <v>48</v>
      </c>
      <c r="C13" s="0" t="s">
        <v>102</v>
      </c>
      <c r="D13" s="45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2026-07-27T08:36:21Z</dcterms:created>
  <dc:creator>openpyxl</dc:creator>
  <dc:description/>
  <dc:language>en-US</dc:language>
  <cp:lastModifiedBy/>
  <dcterms:modified xsi:type="dcterms:W3CDTF">2026-07-27T08:36:21Z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